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1C44C24E-1FB0-4548-970F-2FDF601564F5}"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K32" i="1" l="1"/>
  <c r="K29" i="1"/>
  <c r="A20" i="8"/>
  <c r="K35" i="1" l="1"/>
  <c r="K28" i="1"/>
  <c r="K23" i="1"/>
  <c r="K19" i="1"/>
  <c r="K15" i="1"/>
  <c r="K11" i="1"/>
  <c r="C26" i="7" l="1"/>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<sst xmlns="http://schemas.openxmlformats.org/spreadsheetml/2006/main" count="287" uniqueCount="204">
  <si>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</si>
  <si>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</si>
  <si>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</si>
  <si>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</si>
  <si>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</si>
  <si>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</si>
  <si>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</si>
  <si>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</si>
  <si>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</si>
  <si>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</si>
  <si>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</si>
  <si>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</si>
  <si>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</si>
  <si>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</si>
  <si>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</si>
  <si>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</si>
  <si>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</si>
  <si>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</si>
  <si>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</si>
  <si>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</si>
  <si>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</si>
  <si>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</si>
  <si>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</si>
  <si>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</si>
  <si>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</si>
  <si>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</si>
  <si>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</si>
  <si>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</si>
  <si>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</si>
  <si>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</si>
  <si>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</si>
  <si>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</si>
  <si>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</si>
  <si>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</si>
  <si>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</si>
  <si>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</si>
  <si>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</si>
  <si>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</si>
  <si>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</si>
  <si>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</si>
  <si>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</si>
  <si>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</si>
  <si>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</si>
  <si>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</si>
  <si>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</si>
  <si>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</si>
  <si>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</si>
  <si>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</si>
  <si>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</si>
  <si>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</si>
  <si>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</si>
  <si>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</si>
  <si>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</si>
  <si>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</si>
  <si>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</si>
  <si>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</si>
  <si>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</si>
  <si>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</si>
  <si>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</si>
  <si>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</si>
  <si>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</si>
  <si>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</si>
  <si>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</si>
  <si>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</si>
  <si>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</si>
  <si>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</si>
  <si>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</si>
  <si>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</si>
  <si>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</si>
  <si>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</si>
  <si>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</si>
  <si>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</si>
  <si>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</si>
  <si>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</si>
  <si>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</si>
  <si>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</si>
  <si>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</si>
  <si>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</si>
  <si>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</si>
  <si>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</si>
  <si>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</si>
  <si>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</si>
  <si>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</si>
  <si>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</si>
  <si>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</si>
  <si>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</si>
  <si>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</si>
  <si>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</si>
  <si>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</si>
  <si>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</si>
  <si>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</si>
  <si>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</si>
  <si>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</si>
  <si>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</si>
  <si>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</si>
  <si>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</si>
  <si>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</si>
  <si>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</si>
  <si>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</si>
  <si>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</si>
  <si>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</si>
  <si>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</si>
  <si>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</si>
  <si>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</si>
  <si>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</si>
  <si>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</si>
  <si>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</si>
  <si>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</si>
  <si>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</si>
  <si>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</si>
  <si>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</si>
  <si>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</si>
  <si>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</si>
  <si>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</si>
  <si>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</si>
  <si>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</si>
  <si>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</si>
  <si>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</si>
  <si>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</si>
  <si>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</si>
  <si>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</si>
  <si>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</si>
  <si>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</si>
  <si>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</si>
  <si>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</si>
  <si>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</si>
  <si>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</si>
  <si>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</si>
  <si>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</si>
  <si>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</si>
  <si>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</si>
  <si>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</si>
  <si>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</si>
  <si>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</si>
  <si>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</si>
  <si>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</si>
  <si>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</si>
  <si>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</si>
  <si>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</si>
  <si>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</si>
  <si>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</si>
  <si>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</si>
  <si>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</si>
  <si>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</si>
  <si>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</si>
  <si>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</si>
  <si>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</si>
  <si>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</si>
  <si>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</si>
  <si>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</si>
  <si>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</si>
  <si>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</si>
  <si>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</si>
  <si>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</si>
  <si>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</si>
  <si>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</si>
  <si>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</si>
  <si>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</si>
  <si>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Kontakti anketas datu saskaņošanai vai precizēšanai, gadījumā ja tiek konstatēts, ka sagatavotā informācija ir nepilnīga</t>
  </si>
  <si>
    <t>27.03.2019. Nr.7</t>
  </si>
  <si>
    <t>31.12.2021.</t>
  </si>
  <si>
    <t>Norma K</t>
  </si>
  <si>
    <t>Norma K veiks šādu uzskaiti, bet šobrīd nav citu izvedēju.</t>
  </si>
  <si>
    <t>Nav tāda.</t>
  </si>
  <si>
    <t>SIA "Norma K"</t>
  </si>
  <si>
    <t>rek.2013.gads</t>
  </si>
  <si>
    <t>nav info</t>
  </si>
  <si>
    <t>Ved uz zemnieku saimniecību "Kurzemnieki", brauc pakaļ.</t>
  </si>
  <si>
    <t>NAI spēs attīrīt, jo jauda ir pietiekama</t>
  </si>
  <si>
    <t>3.74m3 +0.85 EUR/km, bet ta ir pilnā pakalpojuma maksa. Pašvaldība apstirpināja 2016.gadā tarifu</t>
  </si>
  <si>
    <t>Kopā ar Sidgundas ciemu, nav atsevišķi</t>
  </si>
  <si>
    <t>Nevar segt un noraksta no pamatkapitāla un arī tarifu nemainīs vismaz līdz reformai. Apstiprina pašvaldība.</t>
  </si>
  <si>
    <t>Pašu izdevumi, kad ir remonti, bet nav ņemti kredīti, bet, ja būtu - tad caur kredītu.</t>
  </si>
  <si>
    <t>Nav plāna, jo viss strādā un nav iespēju kautko mainīt. Arī uz gadu nav, remontē to, kas saplīst</t>
  </si>
  <si>
    <t>1970.gadu sākums, veca.</t>
  </si>
  <si>
    <t>ap 50 gadā, gan aizsērējumi (2*mēnesī), gan avārijas, bet vairāk aizsērējumi. Ir jauna mašīna ar zirnekli, bet nevienmēr tiek galā. Tagd tīra regulārāk un tiek galā, bet ir diezgan konstanti lielās avārijas, bet aizsērējumi paliek mazāki. Ir sava mašīna no 2018.gada.</t>
  </si>
  <si>
    <t>1/3 daļa no kopējiem tīkliem, viss centrs ir atdalīts no kopējās kanalizācijas sistēmas</t>
  </si>
  <si>
    <t>Nav zināmu vietu</t>
  </si>
  <si>
    <t>1 ir pie NAI un 1 vieta ir caur aku sistēmā. Uzskaite pie NAI un sistēmā nav - zin pēc mašīnas apjoma. Jauda pietiek, jo no NAI maina baseinus bet NAI laiž iekšā pa tiešo.</t>
  </si>
  <si>
    <t>NAV</t>
  </si>
  <si>
    <t>Nav un nav īsti aktuāli, jo visi ir pieslēgti.</t>
  </si>
  <si>
    <t>daudz - katru mēnesi pa vairākām reizēm, jo vecas čuguna caurules un plīst</t>
  </si>
  <si>
    <t xml:space="preserve">Dzirnavu iela 1, </t>
  </si>
  <si>
    <t>Pils iela 9</t>
  </si>
  <si>
    <t>SIA</t>
  </si>
  <si>
    <t>Torņu iela 5</t>
  </si>
  <si>
    <t>40 m3/h</t>
  </si>
  <si>
    <t>500 m3</t>
  </si>
  <si>
    <t>ūdenstornis  -  Torņa iela 5</t>
  </si>
  <si>
    <t>04.02.2020.</t>
  </si>
  <si>
    <t>Voldemārs Cērps (valdes loceklis)</t>
  </si>
  <si>
    <t>Ūdenstorņa rekonsktrukcija, urbumos ieksējā čaula jeb caurule</t>
  </si>
  <si>
    <t>Dūņu lauku rekonstrukcija un izbūve un jumtu, jo šobrīd ir noplanēts lauks, kur nav ne jumta ne īsti segums</t>
  </si>
  <si>
    <t>ŪSI apsaistes rekonstrukcija (ventiļi, kompresors), jo projektā uzlika māju un smiltis tikai</t>
  </si>
  <si>
    <t>45642,41 Euro</t>
  </si>
  <si>
    <t>2012.gada lēmums</t>
  </si>
  <si>
    <t>Plānojums ir 2013.-2024.gads un aglomerācijas nav</t>
  </si>
  <si>
    <t>Nav plānotas izmaiņas</t>
  </si>
  <si>
    <t>CSP Pierīga - 590.78</t>
  </si>
  <si>
    <t>CSP Mālpils novadā - 2.82</t>
  </si>
  <si>
    <t>Norma K, Samaksu par šo pašvaldība nedos</t>
  </si>
  <si>
    <t>7,6 (dabiski mitras), 0.289 t sausna</t>
  </si>
  <si>
    <t>Izrakstītie rēķini - 47020m3</t>
  </si>
  <si>
    <t>MĀLPILS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</si>
</sst>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1"/>
      <color rgb="FF0070C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2" fillId="0" borderId="0"/>
  </cellStyleXfs>
  <cellXfs count="18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0" fillId="4" borderId="0" xfId="0" applyFill="1"/>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27" fillId="0" borderId="0" xfId="0" applyFont="1"/>
    <xf numFmtId="3" fontId="0" fillId="4" borderId="1" xfId="0" applyNumberFormat="1" applyFill="1" applyBorder="1" applyAlignment="1">
      <alignment horizontal="center" vertical="top" wrapText="1"/>
    </xf>
    <xf numFmtId="0" fontId="7" fillId="0" borderId="0" xfId="0" applyFont="1" applyFill="1" applyBorder="1" applyAlignment="1">
      <alignment horizontal="center" vertical="center" wrapText="1"/>
    </xf>
    <xf numFmtId="4" fontId="0" fillId="4" borderId="1" xfId="0" applyNumberFormat="1" applyFill="1" applyBorder="1" applyAlignment="1">
      <alignment vertical="top"/>
    </xf>
    <xf numFmtId="0" fontId="3" fillId="4" borderId="1" xfId="0" applyFont="1" applyFill="1" applyBorder="1" applyAlignment="1">
      <alignment vertical="top" wrapText="1"/>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wrapText="1"/>
    </xf>
    <xf numFmtId="164" fontId="0" fillId="0" borderId="1" xfId="0" applyNumberFormat="1" applyFill="1" applyBorder="1" applyAlignment="1">
      <alignment vertical="top"/>
    </xf>
    <xf numFmtId="164" fontId="0" fillId="4" borderId="1" xfId="0" applyNumberFormat="1" applyFill="1" applyBorder="1" applyAlignment="1">
      <alignment vertical="top"/>
    </xf>
    <xf numFmtId="0" fontId="18" fillId="0" borderId="0" xfId="0" applyFont="1" applyFill="1"/>
    <xf numFmtId="164" fontId="0" fillId="4" borderId="7" xfId="0" applyNumberFormat="1" applyFill="1" applyBorder="1" applyAlignment="1">
      <alignment vertical="top"/>
    </xf>
    <xf numFmtId="164" fontId="0" fillId="4" borderId="1" xfId="0" applyNumberFormat="1" applyFill="1" applyBorder="1" applyAlignment="1">
      <alignment horizontal="right" vertical="top"/>
    </xf>
    <xf numFmtId="0" fontId="20" fillId="0" borderId="23" xfId="0" applyFont="1" applyFill="1" applyBorder="1" applyAlignment="1">
      <alignment wrapText="1"/>
    </xf>
    <xf numFmtId="0" fontId="18" fillId="0" borderId="0" xfId="0" applyFont="1" applyAlignment="1">
      <alignment wrapText="1"/>
    </xf>
    <xf numFmtId="0" fontId="0" fillId="0" borderId="0" xfId="0" applyFill="1" applyBorder="1" applyAlignment="1">
      <alignment horizontal="center" vertical="center" wrapText="1"/>
    </xf>
    <xf numFmtId="0" fontId="0" fillId="4" borderId="1" xfId="0" applyFill="1" applyBorder="1" applyAlignment="1">
      <alignment horizontal="center" wrapText="1"/>
    </xf>
    <xf numFmtId="0" fontId="0" fillId="4" borderId="1" xfId="0" applyFill="1" applyBorder="1" applyAlignment="1">
      <alignment wrapText="1"/>
    </xf>
    <xf numFmtId="4" fontId="0" fillId="4" borderId="1" xfId="0" applyNumberFormat="1" applyFill="1" applyBorder="1" applyAlignment="1">
      <alignment horizontal="right" vertical="top"/>
    </xf>
    <xf numFmtId="0" fontId="0" fillId="0" borderId="0" xfId="0" applyBorder="1" applyAlignment="1">
      <alignment wrapText="1"/>
    </xf>
    <xf numFmtId="0" fontId="0" fillId="0" borderId="1" xfId="0" applyBorder="1" applyAlignment="1">
      <alignment wrapText="1"/>
    </xf>
    <xf numFmtId="0" fontId="23" fillId="0" borderId="0" xfId="0" applyFont="1" applyAlignment="1">
      <alignment vertical="center" wrapText="1"/>
    </xf>
    <xf numFmtId="0" fontId="18" fillId="0" borderId="0" xfId="0" applyFont="1" applyAlignment="1">
      <alignment vertical="center" wrapText="1"/>
    </xf>
    <xf numFmtId="0" fontId="0" fillId="0" borderId="1" xfId="0" applyFill="1" applyBorder="1"/>
    <xf numFmtId="0" fontId="25"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3" fillId="4" borderId="7" xfId="0" applyFont="1" applyFill="1" applyBorder="1" applyAlignment="1">
      <alignment horizontal="right" vertical="top" wrapText="1"/>
    </xf>
    <xf numFmtId="0" fontId="3" fillId="4" borderId="2" xfId="0" applyFont="1" applyFill="1" applyBorder="1" applyAlignment="1">
      <alignment horizontal="right" vertical="top"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0" fillId="0" borderId="0" xfId="0" applyBorder="1" applyAlignment="1">
      <alignment horizontal="left" wrapText="1"/>
    </xf>
    <xf numFmtId="0" fontId="20" fillId="0" borderId="1" xfId="0" applyFont="1" applyBorder="1" applyAlignment="1">
      <alignment horizontal="left" wrapText="1"/>
    </xf>
    <xf numFmtId="0" fontId="20" fillId="7" borderId="25" xfId="0" applyFont="1" applyFill="1" applyBorder="1" applyAlignment="1">
      <alignment horizontal="center"/>
    </xf>
    <xf numFmtId="0" fontId="20" fillId="7" borderId="26" xfId="0" applyFont="1" applyFill="1" applyBorder="1" applyAlignment="1">
      <alignment horizontal="center"/>
    </xf>
    <xf numFmtId="0" fontId="7" fillId="6" borderId="1" xfId="0" applyFont="1" applyFill="1" applyBorder="1" applyAlignment="1">
      <alignment horizontal="center" vertical="center" wrapText="1"/>
    </xf>
    <xf numFmtId="0" fontId="18" fillId="0" borderId="23"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3" fontId="17" fillId="4" borderId="16" xfId="0" applyNumberFormat="1"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0" fillId="0" borderId="1" xfId="0" applyBorder="1" applyAlignment="1">
      <alignment horizont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view="pageBreakPreview" zoomScale="70" zoomScaleNormal="90" zoomScaleSheetLayoutView="70" workbookViewId="0">
      <selection activeCell="B2" sqref="B2:D2"/>
    </sheetView>
  </sheetViews>
  <sheetFormatPr defaultRowHeight="14.4" x14ac:dyDescent="0.3"/>
  <cols>
    <col min="1" max="1" width="40.5546875" style="3" customWidth="1"/>
    <col min="2" max="4" width="23.6640625" customWidth="1"/>
    <col min="5" max="5" width="26.5546875" hidden="1" customWidth="1"/>
    <col min="6" max="6" width="31.77734375" hidden="1" customWidth="1"/>
    <col min="7" max="7" width="23.6640625" hidden="1" customWidth="1"/>
    <col min="8" max="8" width="40.6640625" customWidth="1"/>
    <col min="9" max="11" width="23.6640625" customWidth="1"/>
    <col min="12" max="12" width="23.6640625" hidden="1" customWidth="1"/>
    <col min="13" max="13" width="31.77734375" hidden="1" customWidth="1"/>
    <col min="14" max="14" width="23.6640625" hidden="1" customWidth="1"/>
  </cols>
  <sheetData>
    <row r="1" spans="1:14" ht="49.5" customHeight="1" thickBot="1" x14ac:dyDescent="0.35">
      <c r="A1" s="7" t="s">
        <v>145</v>
      </c>
      <c r="B1" s="159" t="s">
        <v>203</v>
      </c>
      <c r="C1" s="160"/>
      <c r="D1" s="161"/>
      <c r="E1" s="97"/>
      <c r="F1" s="97"/>
      <c r="G1" s="97"/>
    </row>
    <row r="2" spans="1:14" ht="49.5" customHeight="1" thickBot="1" x14ac:dyDescent="0.35">
      <c r="A2" s="91" t="s">
        <v>150</v>
      </c>
      <c r="B2" s="163" t="s">
        <v>161</v>
      </c>
      <c r="C2" s="164"/>
      <c r="D2" s="165"/>
      <c r="E2" s="113"/>
      <c r="F2" s="97"/>
      <c r="G2" s="97"/>
    </row>
    <row r="3" spans="1:14" ht="49.5" customHeight="1" thickBot="1" x14ac:dyDescent="0.35">
      <c r="A3" s="91" t="s">
        <v>149</v>
      </c>
      <c r="B3" s="163" t="s">
        <v>189</v>
      </c>
      <c r="C3" s="164"/>
      <c r="D3" s="165"/>
      <c r="E3" s="97"/>
      <c r="F3" s="97"/>
      <c r="G3" s="97"/>
    </row>
    <row r="4" spans="1:14" ht="49.2" customHeight="1" thickBot="1" x14ac:dyDescent="0.35">
      <c r="A4" s="91" t="s">
        <v>151</v>
      </c>
      <c r="B4" s="163" t="s">
        <v>190</v>
      </c>
      <c r="C4" s="164"/>
      <c r="D4" s="165"/>
      <c r="E4" s="97"/>
      <c r="F4" s="97"/>
      <c r="G4" s="97"/>
    </row>
    <row r="5" spans="1:14" ht="49.2" customHeight="1" thickBot="1" x14ac:dyDescent="0.35">
      <c r="A5" s="98" t="s">
        <v>158</v>
      </c>
      <c r="B5" s="163" t="s">
        <v>190</v>
      </c>
      <c r="C5" s="164"/>
      <c r="D5" s="165"/>
      <c r="E5" s="97"/>
      <c r="F5" s="97"/>
      <c r="G5" s="97"/>
    </row>
    <row r="6" spans="1:14" ht="21.75" customHeight="1" x14ac:dyDescent="0.3">
      <c r="A6" s="5"/>
      <c r="B6" s="6"/>
      <c r="C6" s="6"/>
      <c r="D6" s="6"/>
      <c r="E6" s="6"/>
      <c r="F6" s="6"/>
      <c r="G6" s="6"/>
    </row>
    <row r="7" spans="1:14" s="4" customFormat="1" ht="18" customHeight="1" x14ac:dyDescent="0.3">
      <c r="A7" s="162" t="s">
        <v>114</v>
      </c>
      <c r="B7" s="162"/>
      <c r="C7" s="162"/>
      <c r="D7" s="162"/>
      <c r="E7" s="88"/>
      <c r="F7" s="88"/>
      <c r="G7" s="88"/>
      <c r="H7" s="153" t="s">
        <v>115</v>
      </c>
      <c r="I7" s="153"/>
      <c r="J7" s="153"/>
      <c r="K7" s="153"/>
      <c r="L7" s="88"/>
      <c r="M7" s="88"/>
      <c r="N7" s="88"/>
    </row>
    <row r="8" spans="1:14" ht="55.5" customHeight="1" x14ac:dyDescent="0.3">
      <c r="A8" s="123" t="s">
        <v>7</v>
      </c>
      <c r="B8" s="123" t="s">
        <v>96</v>
      </c>
      <c r="C8" s="123" t="s">
        <v>130</v>
      </c>
      <c r="D8" s="125" t="s">
        <v>22</v>
      </c>
      <c r="E8" s="123" t="s">
        <v>152</v>
      </c>
      <c r="F8" s="125" t="s">
        <v>153</v>
      </c>
      <c r="G8" s="125" t="s">
        <v>154</v>
      </c>
      <c r="H8" s="154" t="s">
        <v>7</v>
      </c>
      <c r="I8" s="154" t="s">
        <v>116</v>
      </c>
      <c r="J8" s="154" t="s">
        <v>9</v>
      </c>
      <c r="K8" s="155" t="s">
        <v>22</v>
      </c>
      <c r="L8" s="123" t="s">
        <v>152</v>
      </c>
      <c r="M8" s="125" t="s">
        <v>153</v>
      </c>
      <c r="N8" s="125" t="s">
        <v>154</v>
      </c>
    </row>
    <row r="9" spans="1:14" ht="129" customHeight="1" x14ac:dyDescent="0.3">
      <c r="A9" s="123"/>
      <c r="B9" s="123"/>
      <c r="C9" s="123"/>
      <c r="D9" s="125"/>
      <c r="E9" s="124"/>
      <c r="F9" s="125"/>
      <c r="G9" s="125"/>
      <c r="H9" s="154"/>
      <c r="I9" s="154"/>
      <c r="J9" s="154"/>
      <c r="K9" s="155"/>
      <c r="L9" s="124"/>
      <c r="M9" s="125"/>
      <c r="N9" s="125"/>
    </row>
    <row r="10" spans="1:14" x14ac:dyDescent="0.3">
      <c r="A10" s="156" t="s">
        <v>18</v>
      </c>
      <c r="B10" s="156"/>
      <c r="C10" s="156"/>
      <c r="D10" s="156"/>
      <c r="E10" s="86"/>
      <c r="F10" s="86"/>
      <c r="G10" s="86"/>
      <c r="H10" s="133" t="s">
        <v>135</v>
      </c>
      <c r="I10" s="133"/>
      <c r="J10" s="133"/>
      <c r="K10" s="133"/>
      <c r="L10" s="86"/>
      <c r="M10" s="86"/>
      <c r="N10" s="86"/>
    </row>
    <row r="11" spans="1:14" ht="46.95" customHeight="1" x14ac:dyDescent="0.3">
      <c r="A11" s="18" t="s">
        <v>19</v>
      </c>
      <c r="B11" s="31"/>
      <c r="C11" s="17" t="s">
        <v>23</v>
      </c>
      <c r="D11" s="8">
        <f>D12+D13+D14</f>
        <v>0</v>
      </c>
      <c r="E11" s="8"/>
      <c r="F11" s="8"/>
      <c r="G11" s="8"/>
      <c r="H11" s="68" t="s">
        <v>131</v>
      </c>
      <c r="I11" s="69"/>
      <c r="J11" s="70" t="s">
        <v>23</v>
      </c>
      <c r="K11" s="69" t="e">
        <f>#REF!+K12+K14</f>
        <v>#REF!</v>
      </c>
      <c r="L11" s="8"/>
      <c r="M11" s="8"/>
      <c r="N11" s="8"/>
    </row>
    <row r="12" spans="1:14" x14ac:dyDescent="0.3">
      <c r="A12" s="19" t="s">
        <v>0</v>
      </c>
      <c r="B12" s="46"/>
      <c r="C12" s="9"/>
      <c r="D12" s="57">
        <v>0</v>
      </c>
      <c r="E12" s="92"/>
      <c r="F12" s="92"/>
      <c r="G12" s="92"/>
      <c r="H12" s="135" t="s">
        <v>120</v>
      </c>
      <c r="I12" s="137"/>
      <c r="J12" s="141"/>
      <c r="K12" s="139">
        <v>0</v>
      </c>
      <c r="L12" s="92"/>
      <c r="M12" s="92"/>
      <c r="N12" s="92"/>
    </row>
    <row r="13" spans="1:14" x14ac:dyDescent="0.3">
      <c r="A13" s="19" t="s">
        <v>1</v>
      </c>
      <c r="B13" s="46"/>
      <c r="C13" s="9"/>
      <c r="D13" s="57">
        <v>0</v>
      </c>
      <c r="E13" s="93"/>
      <c r="F13" s="93"/>
      <c r="G13" s="93"/>
      <c r="H13" s="136"/>
      <c r="I13" s="138"/>
      <c r="J13" s="142"/>
      <c r="K13" s="140"/>
      <c r="L13" s="93"/>
      <c r="M13" s="93"/>
      <c r="N13" s="93"/>
    </row>
    <row r="14" spans="1:14" x14ac:dyDescent="0.3">
      <c r="A14" s="19" t="s">
        <v>4</v>
      </c>
      <c r="B14" s="46"/>
      <c r="C14" s="9"/>
      <c r="D14" s="31">
        <v>0</v>
      </c>
      <c r="E14" s="21"/>
      <c r="F14" s="21"/>
      <c r="G14" s="21"/>
      <c r="H14" s="19" t="s">
        <v>4</v>
      </c>
      <c r="I14" s="46"/>
      <c r="J14" s="9"/>
      <c r="K14" s="31">
        <v>0</v>
      </c>
      <c r="L14" s="21"/>
      <c r="M14" s="21"/>
      <c r="N14" s="21"/>
    </row>
    <row r="15" spans="1:14" ht="62.4" x14ac:dyDescent="0.3">
      <c r="A15" s="20" t="s">
        <v>21</v>
      </c>
      <c r="B15" s="12"/>
      <c r="C15" s="13"/>
      <c r="D15" s="14">
        <f>D16+D17+D18</f>
        <v>0</v>
      </c>
      <c r="E15" s="14"/>
      <c r="F15" s="14"/>
      <c r="G15" s="14"/>
      <c r="H15" s="71" t="s">
        <v>132</v>
      </c>
      <c r="I15" s="72"/>
      <c r="J15" s="73"/>
      <c r="K15" s="74">
        <f>K16+K17+K18</f>
        <v>0</v>
      </c>
      <c r="L15" s="14"/>
      <c r="M15" s="14"/>
      <c r="N15" s="14"/>
    </row>
    <row r="16" spans="1:14" x14ac:dyDescent="0.3">
      <c r="A16" s="19" t="s">
        <v>2</v>
      </c>
      <c r="B16" s="46"/>
      <c r="C16" s="9"/>
      <c r="D16" s="57">
        <v>0</v>
      </c>
      <c r="E16" s="94"/>
      <c r="F16" s="94"/>
      <c r="G16" s="94"/>
      <c r="H16" s="19" t="s">
        <v>121</v>
      </c>
      <c r="I16" s="46"/>
      <c r="J16" s="9"/>
      <c r="K16" s="57">
        <v>0</v>
      </c>
      <c r="L16" s="94"/>
      <c r="M16" s="94"/>
      <c r="N16" s="94"/>
    </row>
    <row r="17" spans="1:14" ht="41.4" x14ac:dyDescent="0.3">
      <c r="A17" s="19" t="s">
        <v>12</v>
      </c>
      <c r="B17" s="46"/>
      <c r="C17" s="9"/>
      <c r="D17" s="57">
        <v>0</v>
      </c>
      <c r="E17" s="94"/>
      <c r="F17" s="94"/>
      <c r="G17" s="94"/>
      <c r="H17" s="19" t="s">
        <v>122</v>
      </c>
      <c r="I17" s="46"/>
      <c r="J17" s="9"/>
      <c r="K17" s="57">
        <v>0</v>
      </c>
      <c r="L17" s="94"/>
      <c r="M17" s="94"/>
      <c r="N17" s="94"/>
    </row>
    <row r="18" spans="1:14" ht="27.6" x14ac:dyDescent="0.3">
      <c r="A18" s="19" t="s">
        <v>11</v>
      </c>
      <c r="B18" s="46"/>
      <c r="C18" s="9"/>
      <c r="D18" s="57">
        <v>0</v>
      </c>
      <c r="E18" s="94"/>
      <c r="F18" s="94"/>
      <c r="G18" s="94"/>
      <c r="H18" s="19" t="s">
        <v>123</v>
      </c>
      <c r="I18" s="46"/>
      <c r="J18" s="9"/>
      <c r="K18" s="57">
        <v>0</v>
      </c>
      <c r="L18" s="94"/>
      <c r="M18" s="94"/>
      <c r="N18" s="94"/>
    </row>
    <row r="19" spans="1:14" ht="85.95" customHeight="1" x14ac:dyDescent="0.3">
      <c r="A19" s="18" t="s">
        <v>20</v>
      </c>
      <c r="B19" s="8" t="s">
        <v>179</v>
      </c>
      <c r="C19" s="17" t="s">
        <v>23</v>
      </c>
      <c r="D19" s="8">
        <f>D20+D21+D22</f>
        <v>0</v>
      </c>
      <c r="E19" s="8"/>
      <c r="F19" s="8"/>
      <c r="G19" s="126" t="s">
        <v>155</v>
      </c>
      <c r="H19" s="68" t="s">
        <v>133</v>
      </c>
      <c r="I19" s="69" t="s">
        <v>179</v>
      </c>
      <c r="J19" s="70" t="s">
        <v>23</v>
      </c>
      <c r="K19" s="69" t="e">
        <f>#REF!+K20+K22</f>
        <v>#REF!</v>
      </c>
      <c r="L19" s="8"/>
      <c r="M19" s="8"/>
      <c r="N19" s="126" t="s">
        <v>155</v>
      </c>
    </row>
    <row r="20" spans="1:14" x14ac:dyDescent="0.3">
      <c r="A20" s="19" t="s">
        <v>0</v>
      </c>
      <c r="B20" s="46"/>
      <c r="C20" s="9"/>
      <c r="D20" s="57">
        <v>0</v>
      </c>
      <c r="E20" s="92"/>
      <c r="F20" s="92"/>
      <c r="G20" s="127"/>
      <c r="H20" s="135" t="s">
        <v>1</v>
      </c>
      <c r="I20" s="143"/>
      <c r="J20" s="145"/>
      <c r="K20" s="131">
        <v>0</v>
      </c>
      <c r="L20" s="92"/>
      <c r="M20" s="92"/>
      <c r="N20" s="127"/>
    </row>
    <row r="21" spans="1:14" x14ac:dyDescent="0.3">
      <c r="A21" s="19" t="s">
        <v>1</v>
      </c>
      <c r="B21" s="46"/>
      <c r="C21" s="9"/>
      <c r="D21" s="57">
        <v>0</v>
      </c>
      <c r="E21" s="93"/>
      <c r="F21" s="93"/>
      <c r="G21" s="127"/>
      <c r="H21" s="136"/>
      <c r="I21" s="144"/>
      <c r="J21" s="146"/>
      <c r="K21" s="132"/>
      <c r="L21" s="93"/>
      <c r="M21" s="93"/>
      <c r="N21" s="127"/>
    </row>
    <row r="22" spans="1:14" x14ac:dyDescent="0.3">
      <c r="A22" s="19" t="s">
        <v>4</v>
      </c>
      <c r="B22" s="46"/>
      <c r="C22" s="9"/>
      <c r="D22" s="31">
        <v>0</v>
      </c>
      <c r="E22" s="21"/>
      <c r="F22" s="21"/>
      <c r="G22" s="127"/>
      <c r="H22" s="19" t="s">
        <v>4</v>
      </c>
      <c r="I22" s="46"/>
      <c r="J22" s="9"/>
      <c r="K22" s="31">
        <v>0</v>
      </c>
      <c r="L22" s="21"/>
      <c r="M22" s="21"/>
      <c r="N22" s="127"/>
    </row>
    <row r="23" spans="1:14" ht="78" x14ac:dyDescent="0.3">
      <c r="A23" s="20" t="s">
        <v>117</v>
      </c>
      <c r="B23" s="12" t="s">
        <v>179</v>
      </c>
      <c r="C23" s="13"/>
      <c r="D23" s="14">
        <f>D24+D25+D26</f>
        <v>0</v>
      </c>
      <c r="E23" s="14"/>
      <c r="F23" s="14"/>
      <c r="G23" s="127"/>
      <c r="H23" s="71" t="s">
        <v>134</v>
      </c>
      <c r="I23" s="72" t="s">
        <v>179</v>
      </c>
      <c r="J23" s="73"/>
      <c r="K23" s="74">
        <f>K24+K25+K26</f>
        <v>0</v>
      </c>
      <c r="L23" s="14"/>
      <c r="M23" s="14"/>
      <c r="N23" s="127"/>
    </row>
    <row r="24" spans="1:14" x14ac:dyDescent="0.3">
      <c r="A24" s="19" t="s">
        <v>2</v>
      </c>
      <c r="B24" s="46"/>
      <c r="C24" s="9"/>
      <c r="D24" s="57">
        <v>0</v>
      </c>
      <c r="E24" s="94"/>
      <c r="F24" s="94"/>
      <c r="G24" s="127"/>
      <c r="H24" s="19" t="s">
        <v>121</v>
      </c>
      <c r="I24" s="46"/>
      <c r="J24" s="9"/>
      <c r="K24" s="57">
        <v>0</v>
      </c>
      <c r="L24" s="94"/>
      <c r="M24" s="94"/>
      <c r="N24" s="127"/>
    </row>
    <row r="25" spans="1:14" ht="41.4" x14ac:dyDescent="0.3">
      <c r="A25" s="19" t="s">
        <v>12</v>
      </c>
      <c r="B25" s="46"/>
      <c r="C25" s="9"/>
      <c r="D25" s="57">
        <v>0</v>
      </c>
      <c r="E25" s="94"/>
      <c r="F25" s="94"/>
      <c r="G25" s="127"/>
      <c r="H25" s="19" t="s">
        <v>122</v>
      </c>
      <c r="I25" s="46"/>
      <c r="J25" s="9"/>
      <c r="K25" s="57">
        <v>0</v>
      </c>
      <c r="L25" s="94"/>
      <c r="M25" s="94"/>
      <c r="N25" s="127"/>
    </row>
    <row r="26" spans="1:14" ht="27.6" x14ac:dyDescent="0.3">
      <c r="A26" s="19" t="s">
        <v>11</v>
      </c>
      <c r="B26" s="46"/>
      <c r="C26" s="9"/>
      <c r="D26" s="57">
        <v>0</v>
      </c>
      <c r="E26" s="94"/>
      <c r="F26" s="94"/>
      <c r="G26" s="128"/>
      <c r="H26" s="19" t="s">
        <v>123</v>
      </c>
      <c r="I26" s="46"/>
      <c r="J26" s="9"/>
      <c r="K26" s="57">
        <v>0</v>
      </c>
      <c r="L26" s="94"/>
      <c r="M26" s="94"/>
      <c r="N26" s="128"/>
    </row>
    <row r="27" spans="1:14" x14ac:dyDescent="0.3">
      <c r="A27" s="156" t="s">
        <v>5</v>
      </c>
      <c r="B27" s="156"/>
      <c r="C27" s="156"/>
      <c r="D27" s="156"/>
      <c r="E27" s="86"/>
      <c r="F27" s="86"/>
      <c r="G27" s="86"/>
      <c r="H27" s="133" t="s">
        <v>118</v>
      </c>
      <c r="I27" s="133"/>
      <c r="J27" s="133"/>
      <c r="K27" s="133"/>
      <c r="L27" s="86"/>
      <c r="M27" s="86"/>
      <c r="N27" s="86"/>
    </row>
    <row r="28" spans="1:14" ht="31.2" customHeight="1" x14ac:dyDescent="0.3">
      <c r="A28" s="20" t="s">
        <v>8</v>
      </c>
      <c r="B28" s="15"/>
      <c r="C28" s="13"/>
      <c r="D28" s="8">
        <f>SUM(D29:D33)</f>
        <v>3406690</v>
      </c>
      <c r="E28" s="8"/>
      <c r="F28" s="8"/>
      <c r="G28" s="126" t="s">
        <v>156</v>
      </c>
      <c r="H28" s="71" t="s">
        <v>119</v>
      </c>
      <c r="I28" s="75"/>
      <c r="J28" s="73"/>
      <c r="K28" s="69">
        <f>SUM(K29:K33)</f>
        <v>3135800</v>
      </c>
      <c r="L28" s="8"/>
      <c r="M28" s="8"/>
      <c r="N28" s="126" t="s">
        <v>156</v>
      </c>
    </row>
    <row r="29" spans="1:14" x14ac:dyDescent="0.3">
      <c r="A29" s="19" t="s">
        <v>0</v>
      </c>
      <c r="B29" s="107">
        <v>13.976000000000001</v>
      </c>
      <c r="C29" s="16"/>
      <c r="D29" s="31">
        <v>3074720</v>
      </c>
      <c r="E29" s="95"/>
      <c r="F29" s="95"/>
      <c r="G29" s="127"/>
      <c r="H29" s="135" t="s">
        <v>1</v>
      </c>
      <c r="I29" s="147">
        <v>14679</v>
      </c>
      <c r="J29" s="149"/>
      <c r="K29" s="131">
        <f>I29*200</f>
        <v>2935800</v>
      </c>
      <c r="L29" s="95"/>
      <c r="M29" s="95"/>
      <c r="N29" s="127"/>
    </row>
    <row r="30" spans="1:14" x14ac:dyDescent="0.3">
      <c r="A30" s="19" t="s">
        <v>1</v>
      </c>
      <c r="B30" s="107">
        <v>1.139</v>
      </c>
      <c r="C30" s="9"/>
      <c r="D30" s="57">
        <v>261970</v>
      </c>
      <c r="E30" s="93"/>
      <c r="F30" s="93"/>
      <c r="G30" s="127"/>
      <c r="H30" s="136"/>
      <c r="I30" s="148"/>
      <c r="J30" s="150"/>
      <c r="K30" s="132"/>
      <c r="L30" s="93"/>
      <c r="M30" s="93"/>
      <c r="N30" s="127"/>
    </row>
    <row r="31" spans="1:14" x14ac:dyDescent="0.3">
      <c r="A31" s="19" t="s">
        <v>3</v>
      </c>
      <c r="B31" s="46"/>
      <c r="C31" s="9"/>
      <c r="D31" s="57">
        <v>0</v>
      </c>
      <c r="E31" s="94"/>
      <c r="F31" s="94"/>
      <c r="G31" s="127"/>
      <c r="H31" s="19" t="s">
        <v>124</v>
      </c>
      <c r="I31" s="46"/>
      <c r="J31" s="9"/>
      <c r="K31" s="57">
        <v>0</v>
      </c>
      <c r="L31" s="94"/>
      <c r="M31" s="94"/>
      <c r="N31" s="127"/>
    </row>
    <row r="32" spans="1:14" ht="31.95" customHeight="1" x14ac:dyDescent="0.3">
      <c r="A32" s="19" t="s">
        <v>16</v>
      </c>
      <c r="B32" s="46">
        <v>1</v>
      </c>
      <c r="C32" s="9"/>
      <c r="D32" s="57">
        <v>70000</v>
      </c>
      <c r="E32" s="92"/>
      <c r="F32" s="92"/>
      <c r="G32" s="127"/>
      <c r="H32" s="135" t="s">
        <v>125</v>
      </c>
      <c r="I32" s="151" t="s">
        <v>191</v>
      </c>
      <c r="J32" s="145"/>
      <c r="K32" s="131">
        <f>100000+100000</f>
        <v>200000</v>
      </c>
      <c r="L32" s="92"/>
      <c r="M32" s="92"/>
      <c r="N32" s="127"/>
    </row>
    <row r="33" spans="1:14" ht="31.95" customHeight="1" x14ac:dyDescent="0.3">
      <c r="A33" s="19" t="s">
        <v>92</v>
      </c>
      <c r="B33" s="46"/>
      <c r="C33" s="9"/>
      <c r="D33" s="57"/>
      <c r="E33" s="93"/>
      <c r="F33" s="93"/>
      <c r="G33" s="128"/>
      <c r="H33" s="136"/>
      <c r="I33" s="152"/>
      <c r="J33" s="146"/>
      <c r="K33" s="132"/>
      <c r="L33" s="93"/>
      <c r="M33" s="93"/>
      <c r="N33" s="128"/>
    </row>
    <row r="34" spans="1:14" ht="30.6" customHeight="1" x14ac:dyDescent="0.3">
      <c r="A34" s="157" t="s">
        <v>6</v>
      </c>
      <c r="B34" s="158"/>
      <c r="C34" s="158"/>
      <c r="D34" s="158"/>
      <c r="E34" s="87"/>
      <c r="F34" s="87"/>
      <c r="G34" s="87"/>
      <c r="H34" s="129" t="s">
        <v>126</v>
      </c>
      <c r="I34" s="130"/>
      <c r="J34" s="130"/>
      <c r="K34" s="130"/>
      <c r="L34" s="87"/>
      <c r="M34" s="87"/>
      <c r="N34" s="87"/>
    </row>
    <row r="35" spans="1:14" ht="46.8" x14ac:dyDescent="0.3">
      <c r="A35" s="20" t="s">
        <v>86</v>
      </c>
      <c r="B35" s="12"/>
      <c r="C35" s="13"/>
      <c r="D35" s="8">
        <f>SUM(D36:D39)</f>
        <v>150000</v>
      </c>
      <c r="E35" s="8"/>
      <c r="F35" s="8"/>
      <c r="G35" s="122" t="s">
        <v>157</v>
      </c>
      <c r="H35" s="71" t="s">
        <v>86</v>
      </c>
      <c r="I35" s="72"/>
      <c r="J35" s="73"/>
      <c r="K35" s="69">
        <f>SUM(K36:K38)</f>
        <v>100000</v>
      </c>
      <c r="L35" s="8"/>
      <c r="M35" s="8"/>
      <c r="N35" s="122" t="s">
        <v>157</v>
      </c>
    </row>
    <row r="36" spans="1:14" ht="69" x14ac:dyDescent="0.3">
      <c r="A36" s="19" t="s">
        <v>13</v>
      </c>
      <c r="B36" s="46" t="s">
        <v>179</v>
      </c>
      <c r="C36" s="9"/>
      <c r="D36" s="58">
        <v>0</v>
      </c>
      <c r="E36" s="96"/>
      <c r="F36" s="96"/>
      <c r="G36" s="122"/>
      <c r="H36" s="19" t="s">
        <v>127</v>
      </c>
      <c r="I36" s="103" t="s">
        <v>193</v>
      </c>
      <c r="J36" s="9"/>
      <c r="K36" s="58">
        <v>100000</v>
      </c>
      <c r="L36" s="96"/>
      <c r="M36" s="96"/>
      <c r="N36" s="122"/>
    </row>
    <row r="37" spans="1:14" ht="27.6" x14ac:dyDescent="0.3">
      <c r="A37" s="19" t="s">
        <v>14</v>
      </c>
      <c r="B37" s="46" t="s">
        <v>179</v>
      </c>
      <c r="C37" s="9"/>
      <c r="D37" s="58">
        <v>0</v>
      </c>
      <c r="E37" s="96"/>
      <c r="F37" s="96"/>
      <c r="G37" s="122"/>
      <c r="H37" s="19" t="s">
        <v>128</v>
      </c>
      <c r="I37" s="46"/>
      <c r="J37" s="9"/>
      <c r="K37" s="58">
        <v>0</v>
      </c>
      <c r="L37" s="96"/>
      <c r="M37" s="96"/>
      <c r="N37" s="122"/>
    </row>
    <row r="38" spans="1:14" ht="27.6" x14ac:dyDescent="0.3">
      <c r="A38" s="19" t="s">
        <v>15</v>
      </c>
      <c r="B38" s="46" t="s">
        <v>179</v>
      </c>
      <c r="C38" s="9"/>
      <c r="D38" s="58">
        <v>0</v>
      </c>
      <c r="E38" s="96"/>
      <c r="F38" s="96"/>
      <c r="G38" s="122"/>
      <c r="H38" s="19" t="s">
        <v>129</v>
      </c>
      <c r="I38" s="46"/>
      <c r="J38" s="9"/>
      <c r="K38" s="58">
        <v>0</v>
      </c>
      <c r="L38" s="96"/>
      <c r="M38" s="96"/>
      <c r="N38" s="122"/>
    </row>
    <row r="39" spans="1:14" ht="69" x14ac:dyDescent="0.3">
      <c r="A39" s="19" t="s">
        <v>17</v>
      </c>
      <c r="B39" s="104" t="s">
        <v>192</v>
      </c>
      <c r="C39" s="9"/>
      <c r="D39" s="58">
        <v>150000</v>
      </c>
      <c r="E39" s="96"/>
      <c r="F39" s="96"/>
      <c r="G39" s="122"/>
      <c r="L39" s="96"/>
      <c r="M39" s="96"/>
      <c r="N39" s="122"/>
    </row>
    <row r="40" spans="1:14" ht="30" customHeight="1" x14ac:dyDescent="0.3">
      <c r="A40" s="134" t="s">
        <v>10</v>
      </c>
      <c r="B40" s="134"/>
      <c r="C40" s="134"/>
      <c r="D40" s="134"/>
      <c r="E40" s="85"/>
      <c r="F40" s="85"/>
      <c r="G40" s="85"/>
      <c r="H40" s="134" t="s">
        <v>10</v>
      </c>
      <c r="I40" s="134"/>
      <c r="J40" s="134"/>
      <c r="K40" s="134"/>
    </row>
    <row r="41" spans="1:14" x14ac:dyDescent="0.3">
      <c r="A41"/>
      <c r="B41" s="1"/>
      <c r="C41" s="1"/>
    </row>
    <row r="42" spans="1:14" x14ac:dyDescent="0.3">
      <c r="A42"/>
    </row>
    <row r="43" spans="1:14" x14ac:dyDescent="0.3">
      <c r="A43"/>
      <c r="B43" s="1"/>
      <c r="C43" s="1"/>
    </row>
    <row r="44" spans="1:14" x14ac:dyDescent="0.3">
      <c r="A44"/>
      <c r="B44" s="2"/>
      <c r="C44" s="2"/>
    </row>
    <row r="45" spans="1:14" x14ac:dyDescent="0.3">
      <c r="A45"/>
    </row>
    <row r="46" spans="1:14" x14ac:dyDescent="0.3">
      <c r="A46"/>
    </row>
    <row r="47" spans="1:14" x14ac:dyDescent="0.3">
      <c r="A47"/>
      <c r="B47" s="1"/>
      <c r="C47" s="1"/>
    </row>
    <row r="48" spans="1:14"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51">
    <mergeCell ref="A40:D40"/>
    <mergeCell ref="A10:D10"/>
    <mergeCell ref="A27:D27"/>
    <mergeCell ref="A34:D34"/>
    <mergeCell ref="B1:D1"/>
    <mergeCell ref="A7:D7"/>
    <mergeCell ref="D8:D9"/>
    <mergeCell ref="A8:A9"/>
    <mergeCell ref="B8:B9"/>
    <mergeCell ref="C8:C9"/>
    <mergeCell ref="B2:D2"/>
    <mergeCell ref="B3:D3"/>
    <mergeCell ref="B4:D4"/>
    <mergeCell ref="B5:D5"/>
    <mergeCell ref="H7:K7"/>
    <mergeCell ref="H8:H9"/>
    <mergeCell ref="I8:I9"/>
    <mergeCell ref="J8:J9"/>
    <mergeCell ref="K8:K9"/>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E8:E9"/>
    <mergeCell ref="F8:F9"/>
    <mergeCell ref="G8:G9"/>
    <mergeCell ref="G19:G26"/>
    <mergeCell ref="G28:G33"/>
    <mergeCell ref="G35:G39"/>
    <mergeCell ref="L8:L9"/>
    <mergeCell ref="M8:M9"/>
    <mergeCell ref="N8:N9"/>
    <mergeCell ref="N19:N26"/>
    <mergeCell ref="N28:N33"/>
    <mergeCell ref="N35:N39"/>
    <mergeCell ref="H34:K34"/>
    <mergeCell ref="K32:K33"/>
    <mergeCell ref="H10:K10"/>
    <mergeCell ref="H27:K27"/>
  </mergeCells>
  <pageMargins left="0.7" right="0.7" top="0.75" bottom="0.75" header="0.3" footer="0.3"/>
  <pageSetup paperSize="9" scale="3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zoomScaleNormal="100" zoomScaleSheetLayoutView="100" workbookViewId="0">
      <selection activeCell="H4" sqref="H4"/>
    </sheetView>
  </sheetViews>
  <sheetFormatPr defaultRowHeight="14.4" x14ac:dyDescent="0.3"/>
  <cols>
    <col min="1" max="1" width="48.33203125" customWidth="1"/>
    <col min="2" max="2" width="26.88671875" customWidth="1"/>
  </cols>
  <sheetData>
    <row r="1" spans="1:7" ht="101.4" customHeight="1" thickBot="1" x14ac:dyDescent="0.35">
      <c r="A1" s="7" t="s">
        <v>145</v>
      </c>
      <c r="B1" s="90" t="s">
        <v>203</v>
      </c>
    </row>
    <row r="2" spans="1:7" x14ac:dyDescent="0.3">
      <c r="A2" s="5"/>
      <c r="B2" s="6"/>
    </row>
    <row r="3" spans="1:7" ht="30.6" customHeight="1" x14ac:dyDescent="0.3">
      <c r="A3" s="166" t="s">
        <v>104</v>
      </c>
      <c r="B3" s="167"/>
    </row>
    <row r="4" spans="1:7" ht="48.6" customHeight="1" x14ac:dyDescent="0.3">
      <c r="A4" s="63" t="s">
        <v>101</v>
      </c>
      <c r="B4" s="62" t="s">
        <v>195</v>
      </c>
    </row>
    <row r="5" spans="1:7" ht="28.8" x14ac:dyDescent="0.3">
      <c r="A5" s="63" t="s">
        <v>102</v>
      </c>
      <c r="B5" s="62" t="s">
        <v>196</v>
      </c>
    </row>
    <row r="6" spans="1:7" ht="28.8" x14ac:dyDescent="0.3">
      <c r="A6" s="63" t="s">
        <v>136</v>
      </c>
      <c r="B6" s="62" t="s">
        <v>197</v>
      </c>
    </row>
    <row r="7" spans="1:7" ht="38.4" customHeight="1" x14ac:dyDescent="0.3">
      <c r="A7" s="63" t="s">
        <v>112</v>
      </c>
      <c r="B7" s="62" t="s">
        <v>198</v>
      </c>
    </row>
    <row r="8" spans="1:7" ht="25.2" customHeight="1" x14ac:dyDescent="0.3">
      <c r="A8" s="63" t="s">
        <v>111</v>
      </c>
      <c r="B8" s="62" t="s">
        <v>199</v>
      </c>
    </row>
    <row r="9" spans="1:7" ht="45.6" customHeight="1" x14ac:dyDescent="0.3">
      <c r="A9" s="166" t="s">
        <v>100</v>
      </c>
      <c r="B9" s="167"/>
    </row>
    <row r="10" spans="1:7" ht="48" customHeight="1" x14ac:dyDescent="0.3">
      <c r="A10" s="53" t="s">
        <v>98</v>
      </c>
      <c r="B10" s="31" t="s">
        <v>159</v>
      </c>
    </row>
    <row r="11" spans="1:7" ht="41.4" customHeight="1" x14ac:dyDescent="0.3">
      <c r="A11" s="53" t="s">
        <v>137</v>
      </c>
      <c r="B11" s="31" t="s">
        <v>160</v>
      </c>
    </row>
    <row r="12" spans="1:7" ht="70.2" customHeight="1" x14ac:dyDescent="0.3">
      <c r="A12" s="53" t="s">
        <v>99</v>
      </c>
      <c r="B12" s="62" t="s">
        <v>200</v>
      </c>
      <c r="C12" s="168"/>
      <c r="D12" s="169"/>
      <c r="E12" s="169"/>
      <c r="F12" s="169"/>
      <c r="G12" s="169"/>
    </row>
    <row r="13" spans="1:7" ht="51" customHeight="1" x14ac:dyDescent="0.3">
      <c r="A13" s="53" t="s">
        <v>138</v>
      </c>
      <c r="B13" s="100" t="s">
        <v>162</v>
      </c>
    </row>
    <row r="14" spans="1:7" ht="28.8" x14ac:dyDescent="0.3">
      <c r="A14" s="67" t="s">
        <v>113</v>
      </c>
      <c r="B14" s="89" t="s">
        <v>163</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0" workbookViewId="0">
      <selection activeCell="H27" sqref="H2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3.88671875" customWidth="1"/>
    <col min="7" max="7" width="18" customWidth="1"/>
    <col min="8" max="8" width="23" customWidth="1"/>
    <col min="10" max="10" width="42.44140625" customWidth="1"/>
    <col min="11" max="11" width="22.5546875" customWidth="1"/>
  </cols>
  <sheetData>
    <row r="1" spans="1:10" ht="49.5" customHeight="1" thickBot="1" x14ac:dyDescent="0.35">
      <c r="A1" s="7" t="s">
        <v>145</v>
      </c>
      <c r="B1" s="159" t="s">
        <v>203</v>
      </c>
      <c r="C1" s="160"/>
      <c r="D1" s="160"/>
    </row>
    <row r="2" spans="1:10" ht="21.75" customHeight="1" x14ac:dyDescent="0.3">
      <c r="A2" s="5"/>
      <c r="B2" s="6"/>
      <c r="C2" s="6"/>
      <c r="D2" s="6"/>
    </row>
    <row r="3" spans="1:10" s="4" customFormat="1" ht="18" customHeight="1" x14ac:dyDescent="0.3">
      <c r="A3" s="162" t="s">
        <v>25</v>
      </c>
      <c r="B3" s="162"/>
      <c r="C3" s="162"/>
      <c r="D3" s="162"/>
    </row>
    <row r="4" spans="1:10" s="4" customFormat="1" ht="36" customHeight="1" x14ac:dyDescent="0.3">
      <c r="A4" s="83" t="s">
        <v>147</v>
      </c>
      <c r="B4" s="31">
        <v>1826</v>
      </c>
      <c r="C4" s="81"/>
      <c r="D4" s="81"/>
      <c r="E4" s="175"/>
    </row>
    <row r="5" spans="1:10" ht="29.4" customHeight="1" x14ac:dyDescent="0.3">
      <c r="A5" s="25" t="s">
        <v>26</v>
      </c>
      <c r="B5" s="31">
        <v>1620</v>
      </c>
      <c r="C5" s="29"/>
      <c r="D5" s="22"/>
      <c r="E5" s="175"/>
    </row>
    <row r="6" spans="1:10" x14ac:dyDescent="0.3">
      <c r="A6" s="23" t="s">
        <v>27</v>
      </c>
      <c r="B6" s="31">
        <v>480</v>
      </c>
      <c r="C6" s="29"/>
      <c r="D6" s="94"/>
      <c r="E6" s="175"/>
    </row>
    <row r="7" spans="1:10" x14ac:dyDescent="0.3">
      <c r="A7" s="23" t="s">
        <v>28</v>
      </c>
      <c r="B7" s="31">
        <v>1590</v>
      </c>
      <c r="C7" s="30">
        <f>B7/B5</f>
        <v>0.98148148148148151</v>
      </c>
      <c r="D7" s="10"/>
      <c r="E7" s="47"/>
    </row>
    <row r="8" spans="1:10" ht="28.8" x14ac:dyDescent="0.3">
      <c r="A8" s="23" t="s">
        <v>29</v>
      </c>
      <c r="B8" s="31">
        <v>1620</v>
      </c>
      <c r="C8" s="30">
        <f>B8/B5</f>
        <v>1</v>
      </c>
      <c r="D8" s="11"/>
      <c r="E8" s="47"/>
    </row>
    <row r="9" spans="1:10" ht="41.4" x14ac:dyDescent="0.3">
      <c r="A9" s="27"/>
      <c r="B9" s="12"/>
      <c r="C9" s="28" t="s">
        <v>93</v>
      </c>
      <c r="D9" s="28" t="s">
        <v>94</v>
      </c>
      <c r="E9" s="59"/>
      <c r="G9" s="170"/>
      <c r="H9" s="170"/>
      <c r="I9" s="170"/>
      <c r="J9" s="170"/>
    </row>
    <row r="10" spans="1:10" ht="15.6" x14ac:dyDescent="0.3">
      <c r="A10" s="25" t="s">
        <v>30</v>
      </c>
      <c r="B10" s="106">
        <f>B11+B12</f>
        <v>15.914999999999999</v>
      </c>
      <c r="C10" s="106">
        <f>C11+C12</f>
        <v>15.115</v>
      </c>
      <c r="D10" s="106">
        <f t="shared" ref="D10" si="0">D11+D12</f>
        <v>0.8</v>
      </c>
      <c r="E10" s="47"/>
    </row>
    <row r="11" spans="1:10" x14ac:dyDescent="0.3">
      <c r="A11" s="23" t="s">
        <v>31</v>
      </c>
      <c r="B11" s="107">
        <v>14.776</v>
      </c>
      <c r="C11" s="107">
        <v>13.976000000000001</v>
      </c>
      <c r="D11" s="107">
        <v>0.8</v>
      </c>
      <c r="E11" s="47"/>
    </row>
    <row r="12" spans="1:10" x14ac:dyDescent="0.3">
      <c r="A12" s="23" t="s">
        <v>32</v>
      </c>
      <c r="B12" s="107">
        <v>1.139</v>
      </c>
      <c r="C12" s="107">
        <v>1.139</v>
      </c>
      <c r="D12" s="107">
        <v>0</v>
      </c>
      <c r="E12" s="47"/>
    </row>
    <row r="13" spans="1:10" ht="15.6" x14ac:dyDescent="0.3">
      <c r="A13" s="26" t="s">
        <v>33</v>
      </c>
      <c r="B13" s="31">
        <v>0</v>
      </c>
      <c r="C13" s="29"/>
      <c r="D13" s="29"/>
      <c r="E13" s="47"/>
    </row>
    <row r="14" spans="1:10" x14ac:dyDescent="0.3">
      <c r="A14" s="19" t="s">
        <v>34</v>
      </c>
      <c r="B14" s="31">
        <v>1</v>
      </c>
      <c r="C14" s="171" t="s">
        <v>174</v>
      </c>
      <c r="D14" s="171"/>
    </row>
    <row r="15" spans="1:10" x14ac:dyDescent="0.3">
      <c r="A15" s="24" t="s">
        <v>35</v>
      </c>
      <c r="B15" s="31">
        <v>0</v>
      </c>
      <c r="C15" s="29"/>
      <c r="D15" s="29"/>
      <c r="E15" s="47"/>
    </row>
    <row r="16" spans="1:10" ht="106.2" customHeight="1" x14ac:dyDescent="0.3">
      <c r="A16" s="25" t="s">
        <v>81</v>
      </c>
      <c r="B16" s="58">
        <v>50</v>
      </c>
      <c r="C16" s="171" t="s">
        <v>175</v>
      </c>
      <c r="D16" s="171"/>
      <c r="F16" s="119"/>
      <c r="G16" s="119"/>
    </row>
    <row r="17" spans="1:8" ht="15.6" x14ac:dyDescent="0.3">
      <c r="A17" s="25" t="s">
        <v>139</v>
      </c>
      <c r="B17" s="116">
        <v>28.89</v>
      </c>
      <c r="C17" s="60"/>
      <c r="D17" s="60"/>
      <c r="E17" s="108"/>
    </row>
    <row r="18" spans="1:8" ht="45.6" customHeight="1" x14ac:dyDescent="0.3">
      <c r="A18" s="32" t="s">
        <v>95</v>
      </c>
      <c r="B18" s="31">
        <v>0</v>
      </c>
      <c r="C18" s="171" t="s">
        <v>177</v>
      </c>
      <c r="D18" s="171"/>
    </row>
    <row r="19" spans="1:8" ht="67.8" customHeight="1" x14ac:dyDescent="0.3">
      <c r="A19" s="32" t="s">
        <v>146</v>
      </c>
      <c r="B19" s="109">
        <v>6.2990000000000004</v>
      </c>
      <c r="C19" s="171" t="s">
        <v>176</v>
      </c>
      <c r="D19" s="171"/>
      <c r="F19" s="120"/>
    </row>
    <row r="20" spans="1:8" ht="73.8" customHeight="1" x14ac:dyDescent="0.3">
      <c r="A20" s="32" t="s">
        <v>87</v>
      </c>
      <c r="B20" s="34">
        <v>2</v>
      </c>
      <c r="C20" s="171" t="s">
        <v>178</v>
      </c>
      <c r="D20" s="171"/>
      <c r="F20" s="119"/>
    </row>
    <row r="21" spans="1:8" ht="31.2" x14ac:dyDescent="0.3">
      <c r="A21" s="32" t="s">
        <v>88</v>
      </c>
      <c r="B21" s="33">
        <v>72070</v>
      </c>
      <c r="C21" s="29"/>
      <c r="D21" s="29"/>
    </row>
    <row r="22" spans="1:8" ht="109.2" x14ac:dyDescent="0.3">
      <c r="A22" s="32" t="s">
        <v>103</v>
      </c>
      <c r="B22" s="33" t="s">
        <v>179</v>
      </c>
      <c r="C22" s="171" t="s">
        <v>180</v>
      </c>
      <c r="D22" s="171"/>
      <c r="F22" s="3"/>
    </row>
    <row r="23" spans="1:8" ht="15.6" x14ac:dyDescent="0.3">
      <c r="A23" s="174" t="s">
        <v>69</v>
      </c>
      <c r="B23" s="174"/>
      <c r="C23" s="174"/>
      <c r="D23" s="174"/>
    </row>
    <row r="24" spans="1:8" ht="31.2" x14ac:dyDescent="0.3">
      <c r="A24" s="25" t="s">
        <v>70</v>
      </c>
      <c r="B24" s="31">
        <v>1620</v>
      </c>
      <c r="C24" s="29"/>
      <c r="D24" s="22"/>
      <c r="E24" s="112"/>
    </row>
    <row r="25" spans="1:8" x14ac:dyDescent="0.3">
      <c r="A25" s="23" t="s">
        <v>27</v>
      </c>
      <c r="B25" s="31">
        <v>480</v>
      </c>
      <c r="C25" s="29"/>
      <c r="D25" s="94"/>
      <c r="E25" s="111"/>
    </row>
    <row r="26" spans="1:8" x14ac:dyDescent="0.3">
      <c r="A26" s="23" t="s">
        <v>28</v>
      </c>
      <c r="B26" s="31">
        <v>1592</v>
      </c>
      <c r="C26" s="30">
        <f>B26/B24</f>
        <v>0.98271604938271606</v>
      </c>
      <c r="D26" s="94"/>
      <c r="E26" s="47"/>
      <c r="F26" s="38"/>
      <c r="H26" t="s">
        <v>89</v>
      </c>
    </row>
    <row r="27" spans="1:8" ht="28.8" x14ac:dyDescent="0.3">
      <c r="A27" s="23" t="s">
        <v>29</v>
      </c>
      <c r="B27" s="31">
        <v>1620</v>
      </c>
      <c r="C27" s="30">
        <f>B27/B24</f>
        <v>1</v>
      </c>
      <c r="E27" s="111"/>
    </row>
    <row r="28" spans="1:8" ht="41.4" x14ac:dyDescent="0.3">
      <c r="A28" s="27"/>
      <c r="B28" s="12"/>
      <c r="C28" s="28" t="s">
        <v>93</v>
      </c>
      <c r="D28" s="28" t="s">
        <v>94</v>
      </c>
      <c r="E28" s="59"/>
    </row>
    <row r="29" spans="1:8" ht="19.2" customHeight="1" x14ac:dyDescent="0.3">
      <c r="A29" s="25" t="s">
        <v>71</v>
      </c>
      <c r="B29" s="110">
        <v>14.679</v>
      </c>
      <c r="C29" s="110">
        <v>14.679</v>
      </c>
      <c r="D29" s="58">
        <v>0</v>
      </c>
    </row>
    <row r="30" spans="1:8" ht="56.4" customHeight="1" x14ac:dyDescent="0.3">
      <c r="A30" s="25" t="s">
        <v>81</v>
      </c>
      <c r="B30" s="58">
        <v>50</v>
      </c>
      <c r="C30" s="171" t="s">
        <v>181</v>
      </c>
      <c r="D30" s="171"/>
      <c r="G30" s="3"/>
    </row>
    <row r="31" spans="1:8" ht="31.2" x14ac:dyDescent="0.3">
      <c r="A31" s="25" t="s">
        <v>140</v>
      </c>
      <c r="B31" s="116">
        <v>29.54</v>
      </c>
      <c r="C31" s="121"/>
      <c r="D31" s="121"/>
      <c r="E31" s="172" t="s">
        <v>202</v>
      </c>
      <c r="F31" s="173"/>
    </row>
    <row r="32" spans="1:8" ht="45" customHeight="1" x14ac:dyDescent="0.3">
      <c r="A32" s="56" t="s">
        <v>76</v>
      </c>
      <c r="B32" s="36" t="s">
        <v>38</v>
      </c>
      <c r="C32" s="36" t="s">
        <v>39</v>
      </c>
      <c r="D32" s="36" t="s">
        <v>41</v>
      </c>
      <c r="E32" s="36" t="s">
        <v>72</v>
      </c>
      <c r="F32" s="36" t="s">
        <v>42</v>
      </c>
      <c r="G32" s="36" t="s">
        <v>57</v>
      </c>
      <c r="H32" s="36" t="s">
        <v>78</v>
      </c>
    </row>
    <row r="33" spans="1:8" x14ac:dyDescent="0.3">
      <c r="A33" s="39" t="s">
        <v>182</v>
      </c>
      <c r="B33" s="43" t="s">
        <v>184</v>
      </c>
      <c r="C33" s="43">
        <v>1979</v>
      </c>
      <c r="D33" s="43">
        <v>96</v>
      </c>
      <c r="E33" s="43">
        <v>19100</v>
      </c>
      <c r="F33" s="43">
        <v>70</v>
      </c>
      <c r="G33" s="43">
        <v>2318</v>
      </c>
      <c r="H33" s="43">
        <v>101458</v>
      </c>
    </row>
    <row r="34" spans="1:8" x14ac:dyDescent="0.3">
      <c r="A34" s="39" t="s">
        <v>183</v>
      </c>
      <c r="B34" s="43" t="s">
        <v>184</v>
      </c>
      <c r="C34" s="43">
        <v>1979</v>
      </c>
      <c r="D34" s="43">
        <v>44</v>
      </c>
      <c r="E34" s="43">
        <v>13434</v>
      </c>
      <c r="F34" s="43">
        <v>70</v>
      </c>
      <c r="G34" s="43">
        <v>2318</v>
      </c>
      <c r="H34" s="43"/>
    </row>
    <row r="35" spans="1:8" x14ac:dyDescent="0.3">
      <c r="A35" s="39" t="s">
        <v>183</v>
      </c>
      <c r="B35" s="43" t="s">
        <v>184</v>
      </c>
      <c r="C35" s="43">
        <v>1998</v>
      </c>
      <c r="D35" s="43">
        <v>52</v>
      </c>
      <c r="E35" s="43">
        <v>34200</v>
      </c>
      <c r="F35" s="43">
        <v>70</v>
      </c>
      <c r="G35" s="43">
        <v>5273</v>
      </c>
      <c r="H35" s="43"/>
    </row>
    <row r="36" spans="1:8" ht="57.6" x14ac:dyDescent="0.3">
      <c r="A36" s="56" t="s">
        <v>80</v>
      </c>
      <c r="B36" s="36" t="s">
        <v>38</v>
      </c>
      <c r="C36" s="36" t="s">
        <v>39</v>
      </c>
      <c r="D36" s="36" t="s">
        <v>41</v>
      </c>
      <c r="E36" s="36" t="s">
        <v>82</v>
      </c>
      <c r="F36" s="36" t="s">
        <v>42</v>
      </c>
      <c r="G36" s="36" t="s">
        <v>57</v>
      </c>
      <c r="H36" s="36" t="s">
        <v>79</v>
      </c>
    </row>
    <row r="37" spans="1:8" x14ac:dyDescent="0.3">
      <c r="A37" s="39" t="s">
        <v>185</v>
      </c>
      <c r="B37" s="43" t="s">
        <v>184</v>
      </c>
      <c r="C37" s="43">
        <v>2015</v>
      </c>
      <c r="D37" s="43" t="s">
        <v>186</v>
      </c>
      <c r="E37" s="43">
        <v>66734</v>
      </c>
      <c r="F37" s="43">
        <v>30</v>
      </c>
      <c r="G37" s="43">
        <v>30</v>
      </c>
      <c r="H37" s="43"/>
    </row>
    <row r="38" spans="1:8" x14ac:dyDescent="0.3">
      <c r="A38" s="39" t="s">
        <v>73</v>
      </c>
      <c r="B38" s="43"/>
      <c r="C38" s="43"/>
      <c r="D38" s="43"/>
      <c r="E38" s="43"/>
      <c r="F38" s="43"/>
      <c r="G38" s="43"/>
      <c r="H38" s="43"/>
    </row>
    <row r="39" spans="1:8" x14ac:dyDescent="0.3">
      <c r="A39" s="39" t="s">
        <v>74</v>
      </c>
      <c r="B39" s="43"/>
      <c r="C39" s="43"/>
      <c r="D39" s="43"/>
      <c r="E39" s="43"/>
      <c r="F39" s="43"/>
      <c r="G39" s="43"/>
      <c r="H39" s="43"/>
    </row>
    <row r="40" spans="1:8" ht="57.6" x14ac:dyDescent="0.3">
      <c r="A40" s="56" t="s">
        <v>75</v>
      </c>
      <c r="B40" s="36" t="s">
        <v>38</v>
      </c>
      <c r="C40" s="36" t="s">
        <v>39</v>
      </c>
      <c r="D40" s="36" t="s">
        <v>77</v>
      </c>
      <c r="E40" s="36" t="s">
        <v>42</v>
      </c>
      <c r="F40" s="36" t="s">
        <v>57</v>
      </c>
      <c r="G40" s="36" t="s">
        <v>83</v>
      </c>
    </row>
    <row r="41" spans="1:8" x14ac:dyDescent="0.3">
      <c r="A41" s="39" t="s">
        <v>188</v>
      </c>
      <c r="B41" s="43" t="s">
        <v>184</v>
      </c>
      <c r="C41" s="43">
        <v>1978</v>
      </c>
      <c r="D41" s="43" t="s">
        <v>187</v>
      </c>
      <c r="E41" s="43">
        <v>60</v>
      </c>
      <c r="F41" s="43">
        <v>60</v>
      </c>
      <c r="G41" s="43"/>
      <c r="H41" s="37"/>
    </row>
    <row r="42" spans="1:8" x14ac:dyDescent="0.3">
      <c r="A42" s="39" t="s">
        <v>73</v>
      </c>
      <c r="B42" s="43"/>
      <c r="C42" s="43"/>
      <c r="D42" s="43"/>
      <c r="E42" s="43"/>
      <c r="F42" s="43"/>
      <c r="G42" s="43"/>
      <c r="H42" s="37"/>
    </row>
    <row r="43" spans="1:8" x14ac:dyDescent="0.3">
      <c r="A43" s="39" t="s">
        <v>74</v>
      </c>
      <c r="B43" s="43"/>
      <c r="C43" s="43"/>
      <c r="D43" s="43"/>
      <c r="E43" s="43"/>
      <c r="F43" s="43"/>
      <c r="G43" s="43"/>
      <c r="H43" s="37"/>
    </row>
    <row r="44" spans="1:8" x14ac:dyDescent="0.3">
      <c r="H44" s="4"/>
    </row>
  </sheetData>
  <mergeCells count="13">
    <mergeCell ref="G9:J9"/>
    <mergeCell ref="C30:D30"/>
    <mergeCell ref="E31:F31"/>
    <mergeCell ref="A23:D23"/>
    <mergeCell ref="B1:D1"/>
    <mergeCell ref="A3:D3"/>
    <mergeCell ref="E4:E6"/>
    <mergeCell ref="C14:D14"/>
    <mergeCell ref="C16:D16"/>
    <mergeCell ref="C18:D18"/>
    <mergeCell ref="C19:D19"/>
    <mergeCell ref="C20:D20"/>
    <mergeCell ref="C22:D22"/>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topLeftCell="A2" zoomScale="60" zoomScaleNormal="90" workbookViewId="0">
      <selection activeCell="F4" sqref="F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6.109375" customWidth="1"/>
    <col min="12" max="12" width="42.44140625" customWidth="1"/>
    <col min="13" max="13" width="22.5546875" customWidth="1"/>
  </cols>
  <sheetData>
    <row r="1" spans="1:11" ht="49.5" customHeight="1" thickBot="1" x14ac:dyDescent="0.35">
      <c r="A1" s="7" t="s">
        <v>145</v>
      </c>
      <c r="B1" s="176" t="s">
        <v>203</v>
      </c>
      <c r="C1" s="177"/>
      <c r="D1" s="177"/>
      <c r="E1" s="76"/>
      <c r="F1" s="59"/>
    </row>
    <row r="2" spans="1:11" ht="21.75" customHeight="1" x14ac:dyDescent="0.3">
      <c r="A2" s="5"/>
      <c r="B2" s="6"/>
      <c r="C2" s="6"/>
      <c r="D2" s="6"/>
      <c r="E2" s="6"/>
    </row>
    <row r="3" spans="1:11" s="4" customFormat="1" ht="18" customHeight="1" x14ac:dyDescent="0.3">
      <c r="A3" s="162" t="s">
        <v>36</v>
      </c>
      <c r="B3" s="162"/>
      <c r="C3" s="162"/>
      <c r="D3" s="162"/>
      <c r="E3" s="101"/>
    </row>
    <row r="4" spans="1:11" ht="29.4" customHeight="1" x14ac:dyDescent="0.3">
      <c r="A4" s="42" t="s">
        <v>44</v>
      </c>
      <c r="B4" s="31">
        <v>47502</v>
      </c>
      <c r="C4" s="29"/>
      <c r="D4" s="22"/>
      <c r="E4" s="77"/>
    </row>
    <row r="5" spans="1:11" ht="28.8" x14ac:dyDescent="0.3">
      <c r="A5" s="23" t="s">
        <v>37</v>
      </c>
      <c r="B5" s="31">
        <v>47452</v>
      </c>
      <c r="C5" s="35">
        <f>B5/B4</f>
        <v>0.99894741274051624</v>
      </c>
      <c r="D5" s="10"/>
      <c r="E5" s="78"/>
    </row>
    <row r="6" spans="1:11" ht="28.8" x14ac:dyDescent="0.3">
      <c r="A6" s="23" t="s">
        <v>90</v>
      </c>
      <c r="B6" s="31">
        <v>50</v>
      </c>
      <c r="C6" s="30">
        <f>B6/B4</f>
        <v>1.0525872594838112E-3</v>
      </c>
      <c r="D6" s="10"/>
      <c r="E6" s="78"/>
      <c r="F6" s="59"/>
    </row>
    <row r="7" spans="1:11" ht="43.2" x14ac:dyDescent="0.3">
      <c r="A7" s="61" t="s">
        <v>97</v>
      </c>
      <c r="B7" s="36" t="s">
        <v>38</v>
      </c>
      <c r="C7" s="36" t="s">
        <v>39</v>
      </c>
      <c r="D7" s="36" t="s">
        <v>41</v>
      </c>
      <c r="E7" s="36" t="s">
        <v>141</v>
      </c>
      <c r="F7" s="36" t="s">
        <v>43</v>
      </c>
      <c r="G7" s="36" t="s">
        <v>42</v>
      </c>
      <c r="H7" s="36" t="s">
        <v>57</v>
      </c>
      <c r="I7" s="36" t="s">
        <v>45</v>
      </c>
      <c r="J7" s="36" t="s">
        <v>55</v>
      </c>
      <c r="K7" s="36" t="s">
        <v>56</v>
      </c>
    </row>
    <row r="8" spans="1:11" s="38" customFormat="1" ht="57.6" x14ac:dyDescent="0.3">
      <c r="A8" s="39"/>
      <c r="B8" s="43" t="s">
        <v>164</v>
      </c>
      <c r="C8" s="43" t="s">
        <v>165</v>
      </c>
      <c r="D8" s="43">
        <v>1400</v>
      </c>
      <c r="E8" s="43" t="s">
        <v>166</v>
      </c>
      <c r="F8" s="43">
        <v>66784</v>
      </c>
      <c r="G8" s="43">
        <v>20</v>
      </c>
      <c r="H8" s="43" t="s">
        <v>194</v>
      </c>
      <c r="I8" s="43">
        <v>52137</v>
      </c>
      <c r="J8" s="114" t="s">
        <v>201</v>
      </c>
      <c r="K8" s="115" t="s">
        <v>167</v>
      </c>
    </row>
    <row r="9" spans="1:11" s="38" customFormat="1" x14ac:dyDescent="0.3">
      <c r="A9" s="39" t="s">
        <v>47</v>
      </c>
      <c r="B9" s="43"/>
      <c r="C9" s="43"/>
      <c r="D9" s="43"/>
      <c r="E9" s="43"/>
      <c r="F9" s="43"/>
      <c r="G9" s="43"/>
      <c r="H9" s="43"/>
      <c r="I9" s="43"/>
      <c r="J9" s="44"/>
      <c r="K9" s="44"/>
    </row>
    <row r="10" spans="1:11" s="38" customFormat="1" x14ac:dyDescent="0.3">
      <c r="A10" s="39" t="s">
        <v>48</v>
      </c>
      <c r="B10" s="43"/>
      <c r="C10" s="43"/>
      <c r="D10" s="43"/>
      <c r="E10" s="43"/>
      <c r="F10" s="43"/>
      <c r="G10" s="43"/>
      <c r="H10" s="43"/>
      <c r="I10" s="43"/>
      <c r="J10" s="44"/>
      <c r="K10" s="44"/>
    </row>
    <row r="11" spans="1:11" s="38" customFormat="1" ht="77.400000000000006" customHeight="1" x14ac:dyDescent="0.3">
      <c r="A11" s="84" t="s">
        <v>148</v>
      </c>
      <c r="B11" s="184" t="s">
        <v>168</v>
      </c>
      <c r="C11" s="185"/>
      <c r="D11" s="37"/>
      <c r="E11" s="37"/>
      <c r="F11" s="37"/>
      <c r="G11" s="37"/>
      <c r="H11" s="37"/>
      <c r="I11" s="37"/>
      <c r="J11" s="82"/>
      <c r="K11" s="82"/>
    </row>
    <row r="12" spans="1:11" s="38" customFormat="1" x14ac:dyDescent="0.3">
      <c r="A12" s="37"/>
      <c r="B12" s="37"/>
      <c r="C12" s="37"/>
      <c r="D12" s="37"/>
      <c r="E12" s="37"/>
      <c r="F12" s="37"/>
      <c r="G12" s="37"/>
      <c r="H12" s="37"/>
      <c r="I12" s="37"/>
      <c r="J12" s="82"/>
      <c r="K12" s="82"/>
    </row>
    <row r="13" spans="1:11" ht="46.95" customHeight="1" x14ac:dyDescent="0.3">
      <c r="A13" s="36" t="s">
        <v>40</v>
      </c>
      <c r="B13" s="36" t="s">
        <v>84</v>
      </c>
      <c r="C13" s="36" t="s">
        <v>142</v>
      </c>
      <c r="D13" s="36" t="s">
        <v>49</v>
      </c>
      <c r="E13" s="37"/>
      <c r="F13" s="38"/>
    </row>
    <row r="14" spans="1:11" x14ac:dyDescent="0.3">
      <c r="A14" s="178" t="s">
        <v>46</v>
      </c>
      <c r="B14" s="40" t="s">
        <v>50</v>
      </c>
      <c r="C14" s="45">
        <v>230.25</v>
      </c>
      <c r="D14" s="45">
        <v>24.75</v>
      </c>
      <c r="E14" s="79"/>
      <c r="F14" s="38"/>
    </row>
    <row r="15" spans="1:11" x14ac:dyDescent="0.3">
      <c r="A15" s="179"/>
      <c r="B15" s="40" t="s">
        <v>51</v>
      </c>
      <c r="C15" s="45">
        <v>455.75</v>
      </c>
      <c r="D15" s="45">
        <v>27.25</v>
      </c>
      <c r="E15" s="79"/>
      <c r="F15" s="38"/>
    </row>
    <row r="16" spans="1:11" x14ac:dyDescent="0.3">
      <c r="A16" s="179"/>
      <c r="B16" s="40" t="s">
        <v>52</v>
      </c>
      <c r="C16" s="45">
        <v>199</v>
      </c>
      <c r="D16" s="45">
        <v>7</v>
      </c>
      <c r="E16" s="79"/>
      <c r="F16" s="38"/>
    </row>
    <row r="17" spans="1:6" x14ac:dyDescent="0.3">
      <c r="A17" s="179"/>
      <c r="B17" s="40" t="s">
        <v>53</v>
      </c>
      <c r="C17" s="45">
        <v>89.424999999999997</v>
      </c>
      <c r="D17" s="45">
        <v>30.4</v>
      </c>
      <c r="E17" s="79"/>
      <c r="F17" s="38"/>
    </row>
    <row r="18" spans="1:6" x14ac:dyDescent="0.3">
      <c r="A18" s="179"/>
      <c r="B18" s="40" t="s">
        <v>54</v>
      </c>
      <c r="C18" s="45">
        <v>8.3074999999999992</v>
      </c>
      <c r="D18" s="45">
        <v>2.6225000000000001</v>
      </c>
      <c r="E18" s="79"/>
      <c r="F18" s="38"/>
    </row>
    <row r="19" spans="1:6" ht="28.8" x14ac:dyDescent="0.3">
      <c r="A19" s="180"/>
      <c r="B19" s="80" t="s">
        <v>143</v>
      </c>
      <c r="C19" s="45">
        <v>710</v>
      </c>
      <c r="D19" s="29"/>
      <c r="E19" s="79"/>
      <c r="F19" s="38"/>
    </row>
    <row r="20" spans="1:6" ht="29.4" customHeight="1" x14ac:dyDescent="0.3">
      <c r="A20" s="181">
        <f>B4+B6</f>
        <v>47552</v>
      </c>
      <c r="B20" s="41" t="s">
        <v>50</v>
      </c>
      <c r="C20" s="46"/>
      <c r="D20" s="46"/>
      <c r="E20" s="79"/>
      <c r="F20" s="38"/>
    </row>
    <row r="21" spans="1:6" x14ac:dyDescent="0.3">
      <c r="A21" s="182"/>
      <c r="B21" s="41" t="s">
        <v>51</v>
      </c>
      <c r="C21" s="46"/>
      <c r="D21" s="46"/>
      <c r="E21" s="79"/>
      <c r="F21" s="38"/>
    </row>
    <row r="22" spans="1:6" x14ac:dyDescent="0.3">
      <c r="A22" s="182"/>
      <c r="B22" s="41" t="s">
        <v>52</v>
      </c>
      <c r="C22" s="46"/>
      <c r="D22" s="46"/>
      <c r="E22" s="79"/>
      <c r="F22" s="38"/>
    </row>
    <row r="23" spans="1:6" x14ac:dyDescent="0.3">
      <c r="A23" s="182"/>
      <c r="B23" s="41" t="s">
        <v>53</v>
      </c>
      <c r="C23" s="46"/>
      <c r="D23" s="46"/>
      <c r="E23" s="79"/>
      <c r="F23" s="38"/>
    </row>
    <row r="24" spans="1:6" x14ac:dyDescent="0.3">
      <c r="A24" s="182"/>
      <c r="B24" s="41" t="s">
        <v>54</v>
      </c>
      <c r="C24" s="46"/>
      <c r="D24" s="46"/>
      <c r="E24" s="79"/>
      <c r="F24" s="38"/>
    </row>
    <row r="25" spans="1:6" ht="28.8" x14ac:dyDescent="0.3">
      <c r="A25" s="183"/>
      <c r="B25" s="80" t="s">
        <v>143</v>
      </c>
      <c r="C25" s="46"/>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zoomScale="90" zoomScaleNormal="90" workbookViewId="0">
      <selection activeCell="F17" sqref="F1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5" ht="49.5" customHeight="1" thickBot="1" x14ac:dyDescent="0.35">
      <c r="A1" s="7" t="s">
        <v>145</v>
      </c>
      <c r="B1" s="176" t="s">
        <v>203</v>
      </c>
      <c r="C1" s="177"/>
      <c r="D1" s="59"/>
    </row>
    <row r="2" spans="1:5" ht="21.75" customHeight="1" x14ac:dyDescent="0.3">
      <c r="A2" s="5"/>
      <c r="B2" s="6"/>
      <c r="C2" s="6"/>
    </row>
    <row r="3" spans="1:5" s="4" customFormat="1" ht="18" customHeight="1" x14ac:dyDescent="0.3">
      <c r="A3" s="162" t="s">
        <v>63</v>
      </c>
      <c r="B3" s="162"/>
      <c r="C3" s="162"/>
    </row>
    <row r="4" spans="1:5" s="49" customFormat="1" ht="30" customHeight="1" x14ac:dyDescent="0.3">
      <c r="A4" s="50" t="s">
        <v>61</v>
      </c>
      <c r="B4" s="51" t="s">
        <v>161</v>
      </c>
      <c r="C4" s="29"/>
    </row>
    <row r="5" spans="1:5" s="49" customFormat="1" ht="30" customHeight="1" x14ac:dyDescent="0.3">
      <c r="A5" s="50" t="s">
        <v>62</v>
      </c>
      <c r="B5" s="31">
        <v>2018368</v>
      </c>
      <c r="C5" s="29"/>
    </row>
    <row r="6" spans="1:5" s="49" customFormat="1" ht="48" customHeight="1" x14ac:dyDescent="0.3">
      <c r="A6" s="50" t="s">
        <v>106</v>
      </c>
      <c r="B6" s="31">
        <v>0</v>
      </c>
      <c r="C6" s="29"/>
      <c r="D6" s="48"/>
    </row>
    <row r="7" spans="1:5" s="49" customFormat="1" ht="30" customHeight="1" x14ac:dyDescent="0.3">
      <c r="A7" s="50" t="s">
        <v>105</v>
      </c>
      <c r="B7" s="31">
        <v>0</v>
      </c>
      <c r="C7" s="29"/>
      <c r="D7" s="48"/>
    </row>
    <row r="8" spans="1:5" s="49" customFormat="1" ht="28.8" x14ac:dyDescent="0.3">
      <c r="A8" s="50" t="s">
        <v>85</v>
      </c>
      <c r="B8" s="31">
        <v>0</v>
      </c>
      <c r="C8" s="29"/>
      <c r="D8" s="48"/>
    </row>
    <row r="9" spans="1:5" s="49" customFormat="1" x14ac:dyDescent="0.3">
      <c r="A9" s="54"/>
      <c r="B9" s="55"/>
      <c r="C9" s="55"/>
      <c r="D9" s="48"/>
    </row>
    <row r="10" spans="1:5" ht="29.4" customHeight="1" x14ac:dyDescent="0.3">
      <c r="A10" s="42" t="s">
        <v>58</v>
      </c>
      <c r="B10" s="102">
        <v>0.97</v>
      </c>
      <c r="C10" s="29"/>
      <c r="D10" s="47"/>
    </row>
    <row r="11" spans="1:5" x14ac:dyDescent="0.3">
      <c r="A11" s="23" t="s">
        <v>60</v>
      </c>
      <c r="B11" s="31">
        <v>0</v>
      </c>
      <c r="C11" s="35">
        <f>B11/B10</f>
        <v>0</v>
      </c>
    </row>
    <row r="12" spans="1:5" x14ac:dyDescent="0.3">
      <c r="A12" s="23" t="s">
        <v>59</v>
      </c>
      <c r="B12" s="31">
        <v>0</v>
      </c>
      <c r="C12" s="30">
        <f>B12/B10</f>
        <v>0</v>
      </c>
    </row>
    <row r="13" spans="1:5" ht="72" x14ac:dyDescent="0.3">
      <c r="A13" s="52" t="s">
        <v>144</v>
      </c>
      <c r="B13" s="102">
        <v>3.74</v>
      </c>
      <c r="C13" s="118" t="s">
        <v>169</v>
      </c>
    </row>
    <row r="14" spans="1:5" ht="14.4" customHeight="1" x14ac:dyDescent="0.3">
      <c r="A14" s="52" t="s">
        <v>107</v>
      </c>
      <c r="B14" s="31">
        <v>60143</v>
      </c>
      <c r="C14" s="186" t="s">
        <v>170</v>
      </c>
      <c r="E14" s="117"/>
    </row>
    <row r="15" spans="1:5" x14ac:dyDescent="0.3">
      <c r="A15" s="66" t="s">
        <v>108</v>
      </c>
      <c r="B15" s="34">
        <v>103399</v>
      </c>
      <c r="C15" s="186"/>
      <c r="D15" s="117"/>
      <c r="E15" s="117"/>
    </row>
    <row r="16" spans="1:5" ht="41.4" x14ac:dyDescent="0.3">
      <c r="A16" s="64" t="s">
        <v>67</v>
      </c>
      <c r="B16" s="103" t="s">
        <v>171</v>
      </c>
      <c r="C16" s="65"/>
      <c r="D16" s="99"/>
    </row>
    <row r="17" spans="1:4" ht="28.8" x14ac:dyDescent="0.3">
      <c r="A17" s="64" t="s">
        <v>24</v>
      </c>
      <c r="B17" s="103" t="s">
        <v>172</v>
      </c>
      <c r="C17" s="65"/>
    </row>
    <row r="18" spans="1:4" ht="28.8" x14ac:dyDescent="0.3">
      <c r="A18" s="64" t="s">
        <v>91</v>
      </c>
      <c r="B18" s="105" t="s">
        <v>173</v>
      </c>
      <c r="C18" s="65"/>
      <c r="D18" s="59"/>
    </row>
    <row r="19" spans="1:4" ht="15.6" customHeight="1" x14ac:dyDescent="0.3">
      <c r="A19" s="187" t="s">
        <v>64</v>
      </c>
      <c r="B19" s="188"/>
      <c r="C19" s="187"/>
    </row>
    <row r="20" spans="1:4" x14ac:dyDescent="0.3">
      <c r="A20" s="42" t="s">
        <v>65</v>
      </c>
      <c r="B20" s="102">
        <v>0.78</v>
      </c>
      <c r="C20" s="29"/>
    </row>
    <row r="21" spans="1:4" x14ac:dyDescent="0.3">
      <c r="A21" s="52" t="s">
        <v>109</v>
      </c>
      <c r="B21" s="31">
        <v>109352</v>
      </c>
      <c r="C21" s="186" t="s">
        <v>170</v>
      </c>
    </row>
    <row r="22" spans="1:4" x14ac:dyDescent="0.3">
      <c r="A22" s="52" t="s">
        <v>110</v>
      </c>
      <c r="B22" s="31">
        <v>196289</v>
      </c>
      <c r="C22" s="186"/>
    </row>
    <row r="23" spans="1:4" ht="43.2" x14ac:dyDescent="0.3">
      <c r="A23" s="53" t="s">
        <v>66</v>
      </c>
      <c r="B23" s="103" t="s">
        <v>171</v>
      </c>
      <c r="C23" s="29"/>
    </row>
    <row r="24" spans="1:4" ht="28.8" x14ac:dyDescent="0.3">
      <c r="A24" s="53" t="s">
        <v>24</v>
      </c>
      <c r="B24" s="105" t="s">
        <v>172</v>
      </c>
      <c r="C24" s="29"/>
    </row>
    <row r="25" spans="1:4" ht="28.8" x14ac:dyDescent="0.3">
      <c r="A25" s="53" t="s">
        <v>68</v>
      </c>
      <c r="B25" s="105" t="s">
        <v>173</v>
      </c>
      <c r="C25" s="29"/>
    </row>
    <row r="26" spans="1:4" x14ac:dyDescent="0.3">
      <c r="A26" s="59"/>
    </row>
  </sheetData>
  <mergeCells count="5">
    <mergeCell ref="C21:C22"/>
    <mergeCell ref="B1:C1"/>
    <mergeCell ref="A3:C3"/>
    <mergeCell ref="A19:C19"/>
    <mergeCell ref="C14:C15"/>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2020-03-23T09:48:35Z</dcterms:modified>
</cp:coreProperties>
</file>