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509CD7FB-D7AF-43B7-8016-8433D4226E9F}"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Investiciju_plans_POST2020!$A$1:$H$39</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3" i="8" l="1"/>
  <c r="C12" i="9" l="1"/>
  <c r="C11" i="9"/>
  <c r="K9" i="8"/>
  <c r="B9" i="8"/>
  <c r="C6" i="8"/>
  <c r="C5" i="8"/>
  <c r="H39" i="7"/>
  <c r="G39" i="7"/>
  <c r="F39" i="7"/>
  <c r="E39" i="7"/>
  <c r="D39" i="7"/>
  <c r="H38" i="7"/>
  <c r="G38" i="7"/>
  <c r="F38" i="7"/>
  <c r="E38" i="7"/>
  <c r="D38" i="7"/>
  <c r="H37" i="7"/>
  <c r="G41" i="7" s="1"/>
  <c r="G37" i="7"/>
  <c r="F41" i="7" s="1"/>
  <c r="F37" i="7"/>
  <c r="E41" i="7" s="1"/>
  <c r="E37" i="7"/>
  <c r="B35" i="7"/>
  <c r="B34" i="7"/>
  <c r="B5" i="7" l="1"/>
  <c r="H34" i="1" l="1"/>
  <c r="H27" i="1"/>
  <c r="H22" i="1"/>
  <c r="H18" i="1"/>
  <c r="H14" i="1"/>
  <c r="H10" i="1"/>
  <c r="C27" i="7" l="1"/>
  <c r="C26" i="7"/>
  <c r="D10" i="7"/>
  <c r="C7" i="7"/>
  <c r="C8" i="7"/>
  <c r="D22" i="1" l="1"/>
  <c r="D14" i="1"/>
  <c r="D27" i="1"/>
  <c r="D18" i="1"/>
  <c r="D34" i="1"/>
  <c r="D10" i="1" l="1"/>
  <c r="B10" i="7" l="1"/>
  <c r="C10" i="7"/>
</calcChain>
</file>

<file path=xl/sharedStrings.xml><?xml version="1.0" encoding="utf-8"?>
<sst xmlns="http://schemas.openxmlformats.org/spreadsheetml/2006/main" count="254" uniqueCount="184">
  <si>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</si>
  <si>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</si>
  <si>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</si>
  <si>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</si>
  <si>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</si>
  <si>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</si>
  <si>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</si>
  <si>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</si>
  <si>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</si>
  <si>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</si>
  <si>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</si>
  <si>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</si>
  <si>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</si>
  <si>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</si>
  <si>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</si>
  <si>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</si>
  <si>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</si>
  <si>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</si>
  <si>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</si>
  <si>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</si>
  <si>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</si>
  <si>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</si>
  <si>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</si>
  <si>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</si>
  <si>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</si>
  <si>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</si>
  <si>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</si>
  <si>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</si>
  <si>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</si>
  <si>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</si>
  <si>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</si>
  <si>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</si>
  <si>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</si>
  <si>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</si>
  <si>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</si>
  <si>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</si>
  <si>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</si>
  <si>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</si>
  <si>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</si>
  <si>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</si>
  <si>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</si>
  <si>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</si>
  <si>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</si>
  <si>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</si>
  <si>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</si>
  <si>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</si>
  <si>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</si>
  <si>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</si>
  <si>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</si>
  <si>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</si>
  <si>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</si>
  <si>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</si>
  <si>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</si>
  <si>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</si>
  <si>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</si>
  <si>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</si>
  <si>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</si>
  <si>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</si>
  <si>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</si>
  <si>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</si>
  <si>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</si>
  <si>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</si>
  <si>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</si>
  <si>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</si>
  <si>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</si>
  <si>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</si>
  <si>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</si>
  <si>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</si>
  <si>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</si>
  <si>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</si>
  <si>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</si>
  <si>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</si>
  <si>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</si>
  <si>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</si>
  <si>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</si>
  <si>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</si>
  <si>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</si>
  <si>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</si>
  <si>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</si>
  <si>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</si>
  <si>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</si>
  <si>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</si>
  <si>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</si>
  <si>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</si>
  <si>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</si>
  <si>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</si>
  <si>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</si>
  <si>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</si>
  <si>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</si>
  <si>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</si>
  <si>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</si>
  <si>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</si>
  <si>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</si>
  <si>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</si>
  <si>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</si>
  <si>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</si>
  <si>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</si>
  <si>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</si>
  <si>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</si>
  <si>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</si>
  <si>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</si>
  <si>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</si>
  <si>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</si>
  <si>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</si>
  <si>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</si>
  <si>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</si>
  <si>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</si>
  <si>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</si>
  <si>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</si>
  <si>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</si>
  <si>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</si>
  <si>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</si>
  <si>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</si>
  <si>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</si>
  <si>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</si>
  <si>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</si>
  <si>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</si>
  <si>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</si>
  <si>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</si>
  <si>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</si>
  <si>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</si>
  <si>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</si>
  <si>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</si>
  <si>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</si>
  <si>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</si>
  <si>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</si>
  <si>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</si>
  <si>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</si>
  <si>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</si>
  <si>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</si>
  <si>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</si>
  <si>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</si>
  <si>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</si>
  <si>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</si>
  <si>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</si>
  <si>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</si>
  <si>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</si>
  <si>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</si>
  <si>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</si>
  <si>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</si>
  <si>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</si>
  <si>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</si>
  <si>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</si>
  <si>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</si>
  <si>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</si>
  <si>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</si>
  <si>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</si>
  <si>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Ūdenssaimniecības uzņēmuma nosaukums</t>
  </si>
  <si>
    <t>Skrīveru saimnieks</t>
  </si>
  <si>
    <t>Anketas aizpildīšanas datums</t>
  </si>
  <si>
    <t>29.01.2020.</t>
  </si>
  <si>
    <t>Sanāksmē no ūdenssaimniecības uzņēmuma un/vai domes piedalās</t>
  </si>
  <si>
    <t>Aigars Sprudzāns</t>
  </si>
  <si>
    <t xml:space="preserve">Nav mainīts kopš 2012.gada </t>
  </si>
  <si>
    <t>Plānojums it kā līdz 2018.gadam, bet nav iekšā tur. Ir jauns tikko, bet aglomerācija laikam nav? 2020.gada janvāra sēdē</t>
  </si>
  <si>
    <t>Nav plānotas, bet runās ar pašvaldību</t>
  </si>
  <si>
    <t>CSP Zemgale - 500.76</t>
  </si>
  <si>
    <t>CSP Skrīveru novads - 2.65</t>
  </si>
  <si>
    <t>Tiek skaņots ar VARAM (Paraugs no Kokneses)</t>
  </si>
  <si>
    <t>31.12.2021.</t>
  </si>
  <si>
    <t>Plānots, ka SIA "Skrīveru saimnieks"</t>
  </si>
  <si>
    <t>Ir, 19-21.gads, 2018.gada 29.novembra sēdē pašvaldība</t>
  </si>
  <si>
    <t xml:space="preserve">Pašvaldību  noteikumos būs, publiski pieejams nav, bet reģistrē Skrīveru saimnieks, kurš šobrīd ir vienīgais kas ved. </t>
  </si>
  <si>
    <t>pēdējos gados ir mazāk..gadus 5 atpakaļ bija vairāk - pie sistēmas nodošanas būvnieku brākis līda ārā..  CKS tikai aizdambējumi tie ir..- ieurba trubā celtnieks</t>
  </si>
  <si>
    <t>Pie NAI, uzskaite caur mašīnu, jo pašu mašīna ved..kamēr neved citi, tad caur ceļazīmi.</t>
  </si>
  <si>
    <t>Ja ir pieslēgties iespēja, iesniegumu iedod un pašvaldība 25 EUR/m sniedz, nevajag sertificētu būvnieku, tikai projektu vajag..naudu dod cilvēkam.siamnieks iedod skaitītāju.</t>
  </si>
  <si>
    <t xml:space="preserve">līdzigi kā CKS - avārijas retāk.avārija </t>
  </si>
  <si>
    <t>Dzelzceļnieku iela 5,Skrīveri,Skrīveru novads</t>
  </si>
  <si>
    <t>SIA "Skrīveru saimnieks"</t>
  </si>
  <si>
    <t>Daugavas iela 127,Skrīveri, Skrīveru novads</t>
  </si>
  <si>
    <t>"Sprūdi",Klidziņas ciems, Skrīveru novads</t>
  </si>
  <si>
    <t>NAI Attīra, bet ir samazinātas jaudas..nav savienotas ar NAI pie dzelzceļa. Investīcijās to vajag savienot, bet ir dārgi, un jau ieguldījumi. KSS un spiedvadu tur vajag</t>
  </si>
  <si>
    <t>"Mācītājmuiža", Zemkopības institūts,Skrīveru novads, NAI-400</t>
  </si>
  <si>
    <t>Uzglabāšana dūņu laukos</t>
  </si>
  <si>
    <t>Daugavas iela 150,Skrīveri,Skrīveru novads, NAI-100</t>
  </si>
  <si>
    <t>NAI-400</t>
  </si>
  <si>
    <t>NAI-100</t>
  </si>
  <si>
    <t>Visi kredīti atmaksāti</t>
  </si>
  <si>
    <t>10 euro/m3 par mucu</t>
  </si>
  <si>
    <t>Ar tarifu izmaksas pilnībā nevar nosegt</t>
  </si>
  <si>
    <t>Skrīveru novada dome veic ieguldījumus palielinot statūtkapitālu</t>
  </si>
  <si>
    <t>NAV</t>
  </si>
  <si>
    <t>Zaudējumus sedz caur pamatkapitāla palielinājumu.</t>
  </si>
  <si>
    <t>SKRĪVERI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</si>
</sst>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5"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2" fillId="0" borderId="0"/>
  </cellStyleXfs>
  <cellXfs count="159">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0" fillId="0" borderId="4" xfId="0" applyBorder="1" applyAlignment="1">
      <alignment horizontal="center" vertical="center"/>
    </xf>
    <xf numFmtId="0" fontId="7" fillId="3" borderId="6" xfId="0" applyFont="1" applyFill="1" applyBorder="1" applyAlignment="1">
      <alignment horizontal="center" vertical="center" wrapText="1"/>
    </xf>
    <xf numFmtId="3" fontId="0" fillId="4" borderId="0" xfId="0" applyNumberFormat="1" applyFill="1" applyAlignment="1">
      <alignment vertical="top" wrapText="1"/>
    </xf>
    <xf numFmtId="0" fontId="0" fillId="4" borderId="0" xfId="0" applyFill="1" applyAlignment="1">
      <alignment wrapText="1"/>
    </xf>
    <xf numFmtId="164" fontId="0" fillId="4" borderId="1" xfId="0" applyNumberFormat="1" applyFill="1" applyBorder="1" applyAlignment="1">
      <alignment vertical="top"/>
    </xf>
    <xf numFmtId="4" fontId="0" fillId="4" borderId="1" xfId="0" applyNumberFormat="1" applyFill="1" applyBorder="1" applyAlignment="1">
      <alignment vertical="top"/>
    </xf>
    <xf numFmtId="164" fontId="0" fillId="0" borderId="1" xfId="0" applyNumberFormat="1" applyFill="1" applyBorder="1" applyAlignment="1">
      <alignment vertical="top"/>
    </xf>
    <xf numFmtId="4" fontId="0" fillId="4" borderId="7" xfId="0" applyNumberFormat="1" applyFill="1" applyBorder="1" applyAlignment="1">
      <alignment vertical="top"/>
    </xf>
    <xf numFmtId="164" fontId="0" fillId="4" borderId="1" xfId="0" applyNumberFormat="1" applyFill="1" applyBorder="1" applyAlignment="1">
      <alignment horizontal="right" vertical="top"/>
    </xf>
    <xf numFmtId="4" fontId="0" fillId="4" borderId="1" xfId="0" applyNumberFormat="1" applyFill="1" applyBorder="1" applyAlignment="1">
      <alignment horizontal="right" vertical="top"/>
    </xf>
    <xf numFmtId="0" fontId="17" fillId="0" borderId="1" xfId="0" applyFont="1" applyBorder="1" applyAlignment="1">
      <alignment horizontal="center" vertical="center" wrapText="1"/>
    </xf>
    <xf numFmtId="0" fontId="16" fillId="0" borderId="0" xfId="0" applyFont="1" applyAlignment="1">
      <alignment horizontal="center" vertical="center" wrapText="1"/>
    </xf>
    <xf numFmtId="0" fontId="0" fillId="0" borderId="0" xfId="0" applyAlignment="1">
      <alignment horizontal="center" vertical="center"/>
    </xf>
    <xf numFmtId="0" fontId="6" fillId="0" borderId="0" xfId="0" applyFont="1" applyAlignment="1">
      <alignment horizontal="center" vertical="center" wrapText="1"/>
    </xf>
    <xf numFmtId="0" fontId="0" fillId="0" borderId="0" xfId="0" applyAlignment="1">
      <alignment horizontal="center"/>
    </xf>
    <xf numFmtId="0" fontId="7" fillId="3" borderId="0" xfId="0" applyFont="1" applyFill="1" applyAlignment="1">
      <alignment horizontal="center" vertical="center" wrapText="1"/>
    </xf>
    <xf numFmtId="0" fontId="16" fillId="0" borderId="1" xfId="0" applyFont="1" applyBorder="1" applyAlignment="1">
      <alignment horizontal="left" vertical="top" wrapText="1"/>
    </xf>
    <xf numFmtId="3" fontId="8" fillId="0" borderId="1" xfId="0" applyNumberFormat="1" applyFont="1" applyBorder="1" applyAlignment="1">
      <alignment vertical="top" wrapText="1"/>
    </xf>
    <xf numFmtId="3" fontId="8" fillId="0" borderId="0" xfId="0" applyNumberFormat="1" applyFont="1" applyAlignment="1">
      <alignment vertical="top" wrapText="1"/>
    </xf>
    <xf numFmtId="0" fontId="0" fillId="0" borderId="0" xfId="0" applyAlignment="1">
      <alignment vertical="top"/>
    </xf>
    <xf numFmtId="0" fontId="0" fillId="4" borderId="1" xfId="0" applyFill="1" applyBorder="1" applyAlignment="1">
      <alignment vertical="justify"/>
    </xf>
    <xf numFmtId="0" fontId="3" fillId="0" borderId="0" xfId="0" applyFont="1" applyAlignment="1">
      <alignment vertical="top"/>
    </xf>
    <xf numFmtId="0" fontId="21" fillId="0" borderId="1" xfId="0" applyFont="1" applyBorder="1" applyAlignment="1">
      <alignment horizontal="left" vertical="center" wrapText="1"/>
    </xf>
    <xf numFmtId="0" fontId="20" fillId="0" borderId="0" xfId="0" applyFont="1"/>
    <xf numFmtId="0" fontId="3" fillId="0" borderId="15" xfId="0" applyFont="1" applyBorder="1" applyAlignment="1">
      <alignment vertical="top"/>
    </xf>
    <xf numFmtId="0" fontId="3" fillId="4" borderId="1" xfId="0" applyFont="1" applyFill="1" applyBorder="1" applyAlignment="1">
      <alignment vertical="justify"/>
    </xf>
    <xf numFmtId="0" fontId="20" fillId="0" borderId="1" xfId="0" applyFont="1" applyBorder="1" applyAlignment="1">
      <alignment horizontal="left"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1"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6" xfId="0" applyFont="1" applyBorder="1" applyAlignment="1">
      <alignment horizontal="right" vertical="top"/>
    </xf>
    <xf numFmtId="0" fontId="3" fillId="0" borderId="17" xfId="0"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9" borderId="1"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0" fillId="4" borderId="8" xfId="0" applyFill="1" applyBorder="1" applyAlignment="1">
      <alignment horizontal="center" vertical="top" wrapText="1"/>
    </xf>
    <xf numFmtId="0" fontId="0" fillId="4" borderId="10" xfId="0" applyFill="1" applyBorder="1" applyAlignment="1">
      <alignment horizontal="center" vertical="top" wrapText="1"/>
    </xf>
    <xf numFmtId="0" fontId="11" fillId="6" borderId="12" xfId="0" applyFont="1" applyFill="1" applyBorder="1" applyAlignment="1">
      <alignment horizontal="center"/>
    </xf>
    <xf numFmtId="0" fontId="11" fillId="6" borderId="0" xfId="0" applyFont="1" applyFill="1" applyAlignment="1">
      <alignment horizontal="center"/>
    </xf>
  </cellXfs>
  <cellStyles count="2">
    <cellStyle name="Normal 2" xfId="1" xr:uid="{00000000-0005-0000-0000-000000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view="pageBreakPreview" zoomScale="40" zoomScaleNormal="90" zoomScaleSheetLayoutView="40" workbookViewId="0">
      <selection activeCell="M17" sqref="M17"/>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29.4" thickBot="1" x14ac:dyDescent="0.35">
      <c r="A1" s="7" t="s">
        <v>143</v>
      </c>
      <c r="B1" s="102" t="s">
        <v>183</v>
      </c>
      <c r="C1" s="103"/>
      <c r="D1" s="104"/>
    </row>
    <row r="2" spans="1:8" ht="31.8" thickBot="1" x14ac:dyDescent="0.35">
      <c r="A2" s="76" t="s">
        <v>147</v>
      </c>
      <c r="B2" s="105" t="s">
        <v>148</v>
      </c>
      <c r="C2" s="106"/>
      <c r="D2" s="107"/>
    </row>
    <row r="3" spans="1:8" ht="16.2" thickBot="1" x14ac:dyDescent="0.35">
      <c r="A3" s="76" t="s">
        <v>149</v>
      </c>
      <c r="B3" s="105" t="s">
        <v>150</v>
      </c>
      <c r="C3" s="106"/>
      <c r="D3" s="107"/>
    </row>
    <row r="4" spans="1:8" ht="31.8" thickBot="1" x14ac:dyDescent="0.35">
      <c r="A4" s="76" t="s">
        <v>151</v>
      </c>
      <c r="B4" s="105" t="s">
        <v>152</v>
      </c>
      <c r="C4" s="106"/>
      <c r="D4" s="107"/>
    </row>
    <row r="5" spans="1:8" ht="21.75" customHeight="1" x14ac:dyDescent="0.3">
      <c r="A5" s="5"/>
      <c r="B5" s="6"/>
      <c r="C5" s="6"/>
      <c r="D5" s="6"/>
    </row>
    <row r="6" spans="1:8" s="4" customFormat="1" ht="18" customHeight="1" x14ac:dyDescent="0.3">
      <c r="A6" s="112" t="s">
        <v>111</v>
      </c>
      <c r="B6" s="112"/>
      <c r="C6" s="112"/>
      <c r="D6" s="112"/>
      <c r="E6" s="117" t="s">
        <v>112</v>
      </c>
      <c r="F6" s="117"/>
      <c r="G6" s="117"/>
      <c r="H6" s="117"/>
    </row>
    <row r="7" spans="1:8" ht="55.5" customHeight="1" x14ac:dyDescent="0.3">
      <c r="A7" s="114" t="s">
        <v>7</v>
      </c>
      <c r="B7" s="114" t="s">
        <v>93</v>
      </c>
      <c r="C7" s="114" t="s">
        <v>128</v>
      </c>
      <c r="D7" s="113" t="s">
        <v>22</v>
      </c>
      <c r="E7" s="118" t="s">
        <v>7</v>
      </c>
      <c r="F7" s="118" t="s">
        <v>113</v>
      </c>
      <c r="G7" s="118" t="s">
        <v>9</v>
      </c>
      <c r="H7" s="119" t="s">
        <v>22</v>
      </c>
    </row>
    <row r="8" spans="1:8" ht="129" customHeight="1" x14ac:dyDescent="0.3">
      <c r="A8" s="114"/>
      <c r="B8" s="114"/>
      <c r="C8" s="114"/>
      <c r="D8" s="113"/>
      <c r="E8" s="118"/>
      <c r="F8" s="118"/>
      <c r="G8" s="118"/>
      <c r="H8" s="119"/>
    </row>
    <row r="9" spans="1:8" x14ac:dyDescent="0.3">
      <c r="A9" s="109" t="s">
        <v>18</v>
      </c>
      <c r="B9" s="109"/>
      <c r="C9" s="109"/>
      <c r="D9" s="109"/>
      <c r="E9" s="122" t="s">
        <v>133</v>
      </c>
      <c r="F9" s="122"/>
      <c r="G9" s="122"/>
      <c r="H9" s="122"/>
    </row>
    <row r="10" spans="1:8" ht="46.95" customHeight="1" x14ac:dyDescent="0.3">
      <c r="A10" s="18" t="s">
        <v>19</v>
      </c>
      <c r="B10" s="8"/>
      <c r="C10" s="17" t="s">
        <v>23</v>
      </c>
      <c r="D10" s="8">
        <f>D11+D12+D13</f>
        <v>0</v>
      </c>
      <c r="E10" s="63" t="s">
        <v>129</v>
      </c>
      <c r="F10" s="64"/>
      <c r="G10" s="65" t="s">
        <v>23</v>
      </c>
      <c r="H10" s="64" t="e">
        <f>#REF!+H11+H13</f>
        <v>#REF!</v>
      </c>
    </row>
    <row r="11" spans="1:8" x14ac:dyDescent="0.3">
      <c r="A11" s="19" t="s">
        <v>0</v>
      </c>
      <c r="B11" s="42"/>
      <c r="C11" s="9"/>
      <c r="D11" s="50">
        <v>0</v>
      </c>
      <c r="E11" s="125" t="s">
        <v>117</v>
      </c>
      <c r="F11" s="127"/>
      <c r="G11" s="131"/>
      <c r="H11" s="129">
        <v>0</v>
      </c>
    </row>
    <row r="12" spans="1:8" x14ac:dyDescent="0.3">
      <c r="A12" s="19" t="s">
        <v>1</v>
      </c>
      <c r="B12" s="42"/>
      <c r="C12" s="9"/>
      <c r="D12" s="50">
        <v>0</v>
      </c>
      <c r="E12" s="126"/>
      <c r="F12" s="128"/>
      <c r="G12" s="132"/>
      <c r="H12" s="130"/>
    </row>
    <row r="13" spans="1:8" x14ac:dyDescent="0.3">
      <c r="A13" s="19" t="s">
        <v>4</v>
      </c>
      <c r="B13" s="42"/>
      <c r="C13" s="9"/>
      <c r="D13" s="31">
        <v>0</v>
      </c>
      <c r="E13" s="19" t="s">
        <v>4</v>
      </c>
      <c r="F13" s="42"/>
      <c r="G13" s="9"/>
      <c r="H13" s="31">
        <v>0</v>
      </c>
    </row>
    <row r="14" spans="1:8" ht="62.4" x14ac:dyDescent="0.3">
      <c r="A14" s="20" t="s">
        <v>21</v>
      </c>
      <c r="B14" s="12"/>
      <c r="C14" s="13"/>
      <c r="D14" s="14">
        <f>D15+D16+D17</f>
        <v>0</v>
      </c>
      <c r="E14" s="66" t="s">
        <v>130</v>
      </c>
      <c r="F14" s="67"/>
      <c r="G14" s="68"/>
      <c r="H14" s="69">
        <f>H15+H16+H17</f>
        <v>0</v>
      </c>
    </row>
    <row r="15" spans="1:8" x14ac:dyDescent="0.3">
      <c r="A15" s="19" t="s">
        <v>2</v>
      </c>
      <c r="B15" s="42"/>
      <c r="C15" s="9"/>
      <c r="D15" s="50">
        <v>0</v>
      </c>
      <c r="E15" s="19" t="s">
        <v>118</v>
      </c>
      <c r="F15" s="42"/>
      <c r="G15" s="9"/>
      <c r="H15" s="50">
        <v>0</v>
      </c>
    </row>
    <row r="16" spans="1:8" ht="41.4" x14ac:dyDescent="0.3">
      <c r="A16" s="19" t="s">
        <v>12</v>
      </c>
      <c r="B16" s="42"/>
      <c r="C16" s="9"/>
      <c r="D16" s="50">
        <v>0</v>
      </c>
      <c r="E16" s="19" t="s">
        <v>119</v>
      </c>
      <c r="F16" s="42"/>
      <c r="G16" s="9"/>
      <c r="H16" s="50">
        <v>0</v>
      </c>
    </row>
    <row r="17" spans="1:9" ht="27.6" x14ac:dyDescent="0.3">
      <c r="A17" s="19" t="s">
        <v>11</v>
      </c>
      <c r="B17" s="42"/>
      <c r="C17" s="9"/>
      <c r="D17" s="50">
        <v>0</v>
      </c>
      <c r="E17" s="19" t="s">
        <v>120</v>
      </c>
      <c r="F17" s="42"/>
      <c r="G17" s="9"/>
      <c r="H17" s="50">
        <v>0</v>
      </c>
    </row>
    <row r="18" spans="1:9" ht="85.95" customHeight="1" x14ac:dyDescent="0.3">
      <c r="A18" s="18" t="s">
        <v>20</v>
      </c>
      <c r="B18" s="8"/>
      <c r="C18" s="17" t="s">
        <v>23</v>
      </c>
      <c r="D18" s="8">
        <f>D19+D20+D21</f>
        <v>0</v>
      </c>
      <c r="E18" s="63" t="s">
        <v>131</v>
      </c>
      <c r="F18" s="64"/>
      <c r="G18" s="65" t="s">
        <v>23</v>
      </c>
      <c r="H18" s="64" t="e">
        <f>#REF!+H19+H21</f>
        <v>#REF!</v>
      </c>
    </row>
    <row r="19" spans="1:9" x14ac:dyDescent="0.3">
      <c r="A19" s="19" t="s">
        <v>0</v>
      </c>
      <c r="B19" s="42"/>
      <c r="C19" s="9"/>
      <c r="D19" s="50">
        <v>0</v>
      </c>
      <c r="E19" s="125" t="s">
        <v>1</v>
      </c>
      <c r="F19" s="133"/>
      <c r="G19" s="115"/>
      <c r="H19" s="120">
        <v>0</v>
      </c>
    </row>
    <row r="20" spans="1:9" x14ac:dyDescent="0.3">
      <c r="A20" s="19" t="s">
        <v>1</v>
      </c>
      <c r="B20" s="42"/>
      <c r="C20" s="9"/>
      <c r="D20" s="50">
        <v>0</v>
      </c>
      <c r="E20" s="126"/>
      <c r="F20" s="134"/>
      <c r="G20" s="116"/>
      <c r="H20" s="121"/>
    </row>
    <row r="21" spans="1:9" x14ac:dyDescent="0.3">
      <c r="A21" s="19" t="s">
        <v>4</v>
      </c>
      <c r="B21" s="42"/>
      <c r="C21" s="9"/>
      <c r="D21" s="31">
        <v>0</v>
      </c>
      <c r="E21" s="19" t="s">
        <v>4</v>
      </c>
      <c r="F21" s="42"/>
      <c r="G21" s="9"/>
      <c r="H21" s="31">
        <v>0</v>
      </c>
    </row>
    <row r="22" spans="1:9" ht="78" x14ac:dyDescent="0.3">
      <c r="A22" s="20" t="s">
        <v>114</v>
      </c>
      <c r="B22" s="12"/>
      <c r="C22" s="13"/>
      <c r="D22" s="14">
        <f>D23+D24+D25</f>
        <v>0</v>
      </c>
      <c r="E22" s="66" t="s">
        <v>132</v>
      </c>
      <c r="F22" s="67"/>
      <c r="G22" s="68"/>
      <c r="H22" s="69">
        <f>H23+H24+H25</f>
        <v>0</v>
      </c>
    </row>
    <row r="23" spans="1:9" x14ac:dyDescent="0.3">
      <c r="A23" s="19" t="s">
        <v>2</v>
      </c>
      <c r="B23" s="42"/>
      <c r="C23" s="9"/>
      <c r="D23" s="50">
        <v>0</v>
      </c>
      <c r="E23" s="19" t="s">
        <v>118</v>
      </c>
      <c r="F23" s="42"/>
      <c r="G23" s="9"/>
      <c r="H23" s="50">
        <v>0</v>
      </c>
    </row>
    <row r="24" spans="1:9" ht="41.4" x14ac:dyDescent="0.3">
      <c r="A24" s="19" t="s">
        <v>12</v>
      </c>
      <c r="B24" s="42"/>
      <c r="C24" s="9"/>
      <c r="D24" s="50">
        <v>0</v>
      </c>
      <c r="E24" s="19" t="s">
        <v>119</v>
      </c>
      <c r="F24" s="42"/>
      <c r="G24" s="9"/>
      <c r="H24" s="50">
        <v>0</v>
      </c>
    </row>
    <row r="25" spans="1:9" ht="27.6" x14ac:dyDescent="0.3">
      <c r="A25" s="19" t="s">
        <v>11</v>
      </c>
      <c r="B25" s="42"/>
      <c r="C25" s="9"/>
      <c r="D25" s="50">
        <v>0</v>
      </c>
      <c r="E25" s="19" t="s">
        <v>120</v>
      </c>
      <c r="F25" s="42"/>
      <c r="G25" s="9"/>
      <c r="H25" s="50">
        <v>0</v>
      </c>
    </row>
    <row r="26" spans="1:9" x14ac:dyDescent="0.3">
      <c r="A26" s="109" t="s">
        <v>5</v>
      </c>
      <c r="B26" s="109"/>
      <c r="C26" s="109"/>
      <c r="D26" s="109"/>
      <c r="E26" s="122" t="s">
        <v>115</v>
      </c>
      <c r="F26" s="122"/>
      <c r="G26" s="122"/>
      <c r="H26" s="122"/>
    </row>
    <row r="27" spans="1:9" ht="31.2" customHeight="1" x14ac:dyDescent="0.3">
      <c r="A27" s="20" t="s">
        <v>8</v>
      </c>
      <c r="B27" s="15"/>
      <c r="C27" s="13"/>
      <c r="D27" s="8">
        <f>SUM(D28:D32)</f>
        <v>0</v>
      </c>
      <c r="E27" s="66" t="s">
        <v>116</v>
      </c>
      <c r="F27" s="70"/>
      <c r="G27" s="68"/>
      <c r="H27" s="64">
        <f>SUM(H28:H32)</f>
        <v>0</v>
      </c>
      <c r="I27" t="s">
        <v>121</v>
      </c>
    </row>
    <row r="28" spans="1:9" x14ac:dyDescent="0.3">
      <c r="A28" s="19" t="s">
        <v>0</v>
      </c>
      <c r="B28" s="51"/>
      <c r="C28" s="16"/>
      <c r="D28" s="31">
        <v>0</v>
      </c>
      <c r="E28" s="125" t="s">
        <v>1</v>
      </c>
      <c r="F28" s="135"/>
      <c r="G28" s="137"/>
      <c r="H28" s="120">
        <v>0</v>
      </c>
    </row>
    <row r="29" spans="1:9" x14ac:dyDescent="0.3">
      <c r="A29" s="19" t="s">
        <v>1</v>
      </c>
      <c r="B29" s="42"/>
      <c r="C29" s="9"/>
      <c r="D29" s="50">
        <v>0</v>
      </c>
      <c r="E29" s="126"/>
      <c r="F29" s="136"/>
      <c r="G29" s="138"/>
      <c r="H29" s="121"/>
    </row>
    <row r="30" spans="1:9" x14ac:dyDescent="0.3">
      <c r="A30" s="19" t="s">
        <v>3</v>
      </c>
      <c r="B30" s="42"/>
      <c r="C30" s="9"/>
      <c r="D30" s="50">
        <v>0</v>
      </c>
      <c r="E30" s="19" t="s">
        <v>122</v>
      </c>
      <c r="F30" s="42"/>
      <c r="G30" s="9"/>
      <c r="H30" s="50">
        <v>0</v>
      </c>
    </row>
    <row r="31" spans="1:9" ht="31.95" customHeight="1" x14ac:dyDescent="0.3">
      <c r="A31" s="19" t="s">
        <v>16</v>
      </c>
      <c r="B31" s="42"/>
      <c r="C31" s="9"/>
      <c r="D31" s="50">
        <v>0</v>
      </c>
      <c r="E31" s="125" t="s">
        <v>123</v>
      </c>
      <c r="F31" s="133"/>
      <c r="G31" s="115"/>
      <c r="H31" s="120"/>
    </row>
    <row r="32" spans="1:9" ht="31.95" customHeight="1" x14ac:dyDescent="0.3">
      <c r="A32" s="19" t="s">
        <v>89</v>
      </c>
      <c r="B32" s="42"/>
      <c r="C32" s="9"/>
      <c r="D32" s="50"/>
      <c r="E32" s="126"/>
      <c r="F32" s="134"/>
      <c r="G32" s="116"/>
      <c r="H32" s="121"/>
    </row>
    <row r="33" spans="1:8" ht="30.6" customHeight="1" x14ac:dyDescent="0.3">
      <c r="A33" s="110" t="s">
        <v>6</v>
      </c>
      <c r="B33" s="111"/>
      <c r="C33" s="111"/>
      <c r="D33" s="111"/>
      <c r="E33" s="123" t="s">
        <v>124</v>
      </c>
      <c r="F33" s="124"/>
      <c r="G33" s="124"/>
      <c r="H33" s="124"/>
    </row>
    <row r="34" spans="1:8" ht="46.8" x14ac:dyDescent="0.3">
      <c r="A34" s="20" t="s">
        <v>84</v>
      </c>
      <c r="B34" s="12"/>
      <c r="C34" s="13"/>
      <c r="D34" s="8">
        <f>SUM(D35:D38)</f>
        <v>0</v>
      </c>
      <c r="E34" s="66" t="s">
        <v>84</v>
      </c>
      <c r="F34" s="67"/>
      <c r="G34" s="68"/>
      <c r="H34" s="64">
        <f>SUM(H35:H37)</f>
        <v>0</v>
      </c>
    </row>
    <row r="35" spans="1:8" ht="69" x14ac:dyDescent="0.3">
      <c r="A35" s="19" t="s">
        <v>13</v>
      </c>
      <c r="B35" s="42"/>
      <c r="C35" s="9"/>
      <c r="D35" s="52">
        <v>0</v>
      </c>
      <c r="E35" s="19" t="s">
        <v>125</v>
      </c>
      <c r="F35" s="42"/>
      <c r="G35" s="9"/>
      <c r="H35" s="52">
        <v>0</v>
      </c>
    </row>
    <row r="36" spans="1:8" ht="27.6" x14ac:dyDescent="0.3">
      <c r="A36" s="19" t="s">
        <v>14</v>
      </c>
      <c r="B36" s="42"/>
      <c r="C36" s="9"/>
      <c r="D36" s="52">
        <v>0</v>
      </c>
      <c r="E36" s="19" t="s">
        <v>126</v>
      </c>
      <c r="F36" s="42"/>
      <c r="G36" s="9"/>
      <c r="H36" s="52">
        <v>0</v>
      </c>
    </row>
    <row r="37" spans="1:8" ht="27.6" x14ac:dyDescent="0.3">
      <c r="A37" s="19" t="s">
        <v>15</v>
      </c>
      <c r="B37" s="42"/>
      <c r="C37" s="9"/>
      <c r="D37" s="52">
        <v>0</v>
      </c>
      <c r="E37" s="19" t="s">
        <v>127</v>
      </c>
      <c r="F37" s="42"/>
      <c r="G37" s="9"/>
      <c r="H37" s="52">
        <v>0</v>
      </c>
    </row>
    <row r="38" spans="1:8" ht="27.6" x14ac:dyDescent="0.3">
      <c r="A38" s="19" t="s">
        <v>17</v>
      </c>
      <c r="B38" s="42"/>
      <c r="C38" s="9"/>
      <c r="D38" s="52">
        <v>0</v>
      </c>
    </row>
    <row r="39" spans="1:8" ht="30" customHeight="1" x14ac:dyDescent="0.3">
      <c r="A39" s="108" t="s">
        <v>10</v>
      </c>
      <c r="B39" s="108"/>
      <c r="C39" s="108"/>
      <c r="D39" s="108"/>
      <c r="E39" s="108" t="s">
        <v>10</v>
      </c>
      <c r="F39" s="108"/>
      <c r="G39" s="108"/>
      <c r="H39" s="108"/>
    </row>
    <row r="40" spans="1:8" x14ac:dyDescent="0.3">
      <c r="A40"/>
      <c r="B40" s="1"/>
      <c r="C40" s="1"/>
    </row>
    <row r="41" spans="1:8" x14ac:dyDescent="0.3">
      <c r="A41"/>
    </row>
    <row r="42" spans="1:8" x14ac:dyDescent="0.3">
      <c r="A42"/>
      <c r="B42" s="1"/>
      <c r="C42" s="1"/>
    </row>
    <row r="43" spans="1:8" x14ac:dyDescent="0.3">
      <c r="A43"/>
      <c r="B43" s="2"/>
      <c r="C43" s="2"/>
    </row>
    <row r="44" spans="1:8" x14ac:dyDescent="0.3">
      <c r="A44"/>
    </row>
    <row r="45" spans="1:8" x14ac:dyDescent="0.3">
      <c r="A45"/>
    </row>
    <row r="46" spans="1:8" x14ac:dyDescent="0.3">
      <c r="A46"/>
      <c r="B46" s="1"/>
      <c r="C46" s="1"/>
    </row>
    <row r="47" spans="1:8" x14ac:dyDescent="0.3">
      <c r="A47"/>
      <c r="B47" s="2"/>
      <c r="C47" s="2"/>
    </row>
    <row r="48" spans="1:8" x14ac:dyDescent="0.3">
      <c r="A48"/>
    </row>
    <row r="49" spans="1:3" x14ac:dyDescent="0.3">
      <c r="A49"/>
    </row>
    <row r="50" spans="1:3" x14ac:dyDescent="0.3">
      <c r="A50"/>
      <c r="B50" s="2"/>
      <c r="C50" s="2"/>
    </row>
    <row r="51" spans="1:3" x14ac:dyDescent="0.3">
      <c r="A51"/>
    </row>
    <row r="52" spans="1:3" x14ac:dyDescent="0.3">
      <c r="A52"/>
      <c r="B52" s="1"/>
      <c r="C52" s="1"/>
    </row>
    <row r="53" spans="1:3" x14ac:dyDescent="0.3">
      <c r="A53"/>
      <c r="B53" s="2"/>
      <c r="C53" s="2"/>
    </row>
  </sheetData>
  <mergeCells count="38">
    <mergeCell ref="E33:H33"/>
    <mergeCell ref="E39:H39"/>
    <mergeCell ref="E11:E12"/>
    <mergeCell ref="F11:F12"/>
    <mergeCell ref="H11:H12"/>
    <mergeCell ref="G11:G12"/>
    <mergeCell ref="E19:E20"/>
    <mergeCell ref="F19:F20"/>
    <mergeCell ref="G19:G20"/>
    <mergeCell ref="H19:H20"/>
    <mergeCell ref="E28:E29"/>
    <mergeCell ref="F28:F29"/>
    <mergeCell ref="G28:G29"/>
    <mergeCell ref="H28:H29"/>
    <mergeCell ref="E31:E32"/>
    <mergeCell ref="F31:F32"/>
    <mergeCell ref="G31:G32"/>
    <mergeCell ref="E6:H6"/>
    <mergeCell ref="E7:E8"/>
    <mergeCell ref="F7:F8"/>
    <mergeCell ref="G7:G8"/>
    <mergeCell ref="H7:H8"/>
    <mergeCell ref="H31:H32"/>
    <mergeCell ref="E9:H9"/>
    <mergeCell ref="E26:H26"/>
    <mergeCell ref="B1:D1"/>
    <mergeCell ref="B2:D2"/>
    <mergeCell ref="B3:D3"/>
    <mergeCell ref="B4:D4"/>
    <mergeCell ref="A39:D39"/>
    <mergeCell ref="A9:D9"/>
    <mergeCell ref="A26:D26"/>
    <mergeCell ref="A33:D33"/>
    <mergeCell ref="A6:D6"/>
    <mergeCell ref="D7:D8"/>
    <mergeCell ref="A7:A8"/>
    <mergeCell ref="B7:B8"/>
    <mergeCell ref="C7:C8"/>
  </mergeCells>
  <pageMargins left="0.7" right="0.7" top="0.75" bottom="0.75" header="0.3" footer="0.3"/>
  <pageSetup paperSize="9" scale="3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zoomScaleNormal="100" zoomScaleSheetLayoutView="100" workbookViewId="0">
      <selection activeCell="I5" sqref="I5"/>
    </sheetView>
  </sheetViews>
  <sheetFormatPr defaultRowHeight="14.4" x14ac:dyDescent="0.3"/>
  <cols>
    <col min="1" max="1" width="48.33203125" customWidth="1"/>
    <col min="2" max="2" width="26.88671875" customWidth="1"/>
  </cols>
  <sheetData>
    <row r="1" spans="1:2" ht="101.4" customHeight="1" thickBot="1" x14ac:dyDescent="0.35">
      <c r="A1" s="7" t="s">
        <v>143</v>
      </c>
      <c r="B1" s="75" t="s">
        <v>183</v>
      </c>
    </row>
    <row r="2" spans="1:2" x14ac:dyDescent="0.3">
      <c r="A2" s="5"/>
      <c r="B2" s="6"/>
    </row>
    <row r="3" spans="1:2" ht="30.6" customHeight="1" x14ac:dyDescent="0.3">
      <c r="A3" s="139" t="s">
        <v>101</v>
      </c>
      <c r="B3" s="140"/>
    </row>
    <row r="4" spans="1:2" ht="48.6" customHeight="1" x14ac:dyDescent="0.3">
      <c r="A4" s="59" t="s">
        <v>98</v>
      </c>
      <c r="B4" s="58" t="s">
        <v>153</v>
      </c>
    </row>
    <row r="5" spans="1:2" ht="72" x14ac:dyDescent="0.3">
      <c r="A5" s="59" t="s">
        <v>99</v>
      </c>
      <c r="B5" s="77" t="s">
        <v>154</v>
      </c>
    </row>
    <row r="6" spans="1:2" ht="28.8" x14ac:dyDescent="0.3">
      <c r="A6" s="59" t="s">
        <v>134</v>
      </c>
      <c r="B6" s="58" t="s">
        <v>155</v>
      </c>
    </row>
    <row r="7" spans="1:2" ht="38.4" customHeight="1" x14ac:dyDescent="0.3">
      <c r="A7" s="59" t="s">
        <v>109</v>
      </c>
      <c r="B7" s="58" t="s">
        <v>156</v>
      </c>
    </row>
    <row r="8" spans="1:2" ht="25.2" customHeight="1" x14ac:dyDescent="0.3">
      <c r="A8" s="59" t="s">
        <v>108</v>
      </c>
      <c r="B8" s="58" t="s">
        <v>157</v>
      </c>
    </row>
    <row r="9" spans="1:2" ht="45.6" customHeight="1" x14ac:dyDescent="0.3">
      <c r="A9" s="139" t="s">
        <v>97</v>
      </c>
      <c r="B9" s="140"/>
    </row>
    <row r="10" spans="1:2" ht="48" customHeight="1" x14ac:dyDescent="0.3">
      <c r="A10" s="46" t="s">
        <v>95</v>
      </c>
      <c r="B10" s="58" t="s">
        <v>158</v>
      </c>
    </row>
    <row r="11" spans="1:2" ht="41.4" customHeight="1" x14ac:dyDescent="0.3">
      <c r="A11" s="46" t="s">
        <v>135</v>
      </c>
      <c r="B11" s="58" t="s">
        <v>159</v>
      </c>
    </row>
    <row r="12" spans="1:2" ht="70.2" customHeight="1" x14ac:dyDescent="0.3">
      <c r="A12" s="46" t="s">
        <v>96</v>
      </c>
      <c r="B12" s="58" t="s">
        <v>160</v>
      </c>
    </row>
    <row r="13" spans="1:2" ht="85.2" customHeight="1" x14ac:dyDescent="0.3">
      <c r="A13" s="46" t="s">
        <v>136</v>
      </c>
      <c r="B13" s="58" t="s">
        <v>162</v>
      </c>
    </row>
    <row r="14" spans="1:2" ht="28.8" x14ac:dyDescent="0.3">
      <c r="A14" s="62" t="s">
        <v>110</v>
      </c>
      <c r="B14" s="78" t="s">
        <v>161</v>
      </c>
    </row>
  </sheetData>
  <mergeCells count="2">
    <mergeCell ref="A9:B9"/>
    <mergeCell ref="A3:B3"/>
  </mergeCells>
  <pageMargins left="0.7" right="0.7" top="0.75" bottom="0.75" header="0.3" footer="0.3"/>
  <pageSetup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70" workbookViewId="0">
      <selection activeCell="K5" sqref="K5"/>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x14ac:dyDescent="0.35">
      <c r="A1" s="7" t="s">
        <v>143</v>
      </c>
      <c r="B1" s="144" t="s">
        <v>183</v>
      </c>
      <c r="C1" s="145"/>
      <c r="D1" s="145"/>
    </row>
    <row r="2" spans="1:10" ht="21.75" customHeight="1" x14ac:dyDescent="0.3">
      <c r="A2" s="5"/>
      <c r="B2" s="6"/>
      <c r="C2" s="6"/>
      <c r="D2" s="6"/>
    </row>
    <row r="3" spans="1:10" s="4" customFormat="1" ht="18" customHeight="1" x14ac:dyDescent="0.3">
      <c r="A3" s="112" t="s">
        <v>25</v>
      </c>
      <c r="B3" s="112"/>
      <c r="C3" s="112"/>
      <c r="D3" s="112"/>
    </row>
    <row r="4" spans="1:10" s="4" customFormat="1" ht="36" customHeight="1" x14ac:dyDescent="0.3">
      <c r="A4" s="73" t="s">
        <v>145</v>
      </c>
      <c r="B4" s="31">
        <v>2867</v>
      </c>
      <c r="C4" s="72"/>
      <c r="D4" s="72"/>
    </row>
    <row r="5" spans="1:10" ht="29.4" customHeight="1" x14ac:dyDescent="0.3">
      <c r="A5" s="25" t="s">
        <v>26</v>
      </c>
      <c r="B5" s="31">
        <f>2867-51</f>
        <v>2816</v>
      </c>
      <c r="C5" s="29"/>
      <c r="D5" s="22"/>
    </row>
    <row r="6" spans="1:10" x14ac:dyDescent="0.3">
      <c r="A6" s="23" t="s">
        <v>27</v>
      </c>
      <c r="B6" s="31">
        <v>88</v>
      </c>
      <c r="C6" s="29"/>
      <c r="D6" s="10"/>
      <c r="E6" s="43"/>
    </row>
    <row r="7" spans="1:10" x14ac:dyDescent="0.3">
      <c r="A7" s="23" t="s">
        <v>28</v>
      </c>
      <c r="B7" s="31">
        <v>1047</v>
      </c>
      <c r="C7" s="30">
        <f>B7/B5</f>
        <v>0.37180397727272729</v>
      </c>
      <c r="D7" s="10"/>
      <c r="E7" s="43"/>
    </row>
    <row r="8" spans="1:10" ht="28.8" x14ac:dyDescent="0.3">
      <c r="A8" s="23" t="s">
        <v>29</v>
      </c>
      <c r="B8" s="31">
        <v>1276</v>
      </c>
      <c r="C8" s="30">
        <f>B8/B5</f>
        <v>0.453125</v>
      </c>
      <c r="D8" s="11"/>
      <c r="E8" s="43"/>
    </row>
    <row r="9" spans="1:10" ht="41.4" x14ac:dyDescent="0.3">
      <c r="A9" s="27"/>
      <c r="B9" s="12"/>
      <c r="C9" s="28" t="s">
        <v>90</v>
      </c>
      <c r="D9" s="28" t="s">
        <v>91</v>
      </c>
      <c r="E9" s="53"/>
      <c r="G9" s="146"/>
      <c r="H9" s="146"/>
      <c r="I9" s="146"/>
      <c r="J9" s="146"/>
    </row>
    <row r="10" spans="1:10" ht="15.6" x14ac:dyDescent="0.3">
      <c r="A10" s="25" t="s">
        <v>30</v>
      </c>
      <c r="B10" s="81">
        <f>B11+B12</f>
        <v>11.350000000000001</v>
      </c>
      <c r="C10" s="81">
        <f>C11+C12</f>
        <v>3.9649999999999999</v>
      </c>
      <c r="D10" s="21">
        <f t="shared" ref="D10" si="0">D11+D12</f>
        <v>0</v>
      </c>
      <c r="E10" s="43"/>
    </row>
    <row r="11" spans="1:10" x14ac:dyDescent="0.3">
      <c r="A11" s="23" t="s">
        <v>31</v>
      </c>
      <c r="B11" s="80">
        <v>8.9</v>
      </c>
      <c r="C11" s="80">
        <v>0.65</v>
      </c>
      <c r="D11" s="31">
        <v>0</v>
      </c>
      <c r="E11" s="43"/>
    </row>
    <row r="12" spans="1:10" x14ac:dyDescent="0.3">
      <c r="A12" s="23" t="s">
        <v>32</v>
      </c>
      <c r="B12" s="80">
        <v>2.4500000000000002</v>
      </c>
      <c r="C12" s="79">
        <v>3.3149999999999999</v>
      </c>
      <c r="D12" s="31">
        <v>0</v>
      </c>
      <c r="E12" s="43"/>
    </row>
    <row r="13" spans="1:10" ht="15.6" x14ac:dyDescent="0.3">
      <c r="A13" s="26" t="s">
        <v>33</v>
      </c>
      <c r="B13" s="31">
        <v>6</v>
      </c>
      <c r="C13" s="29"/>
      <c r="D13" s="29"/>
      <c r="E13" s="43"/>
    </row>
    <row r="14" spans="1:10" x14ac:dyDescent="0.3">
      <c r="A14" s="19" t="s">
        <v>34</v>
      </c>
      <c r="B14" s="31">
        <v>3</v>
      </c>
      <c r="C14" s="29"/>
      <c r="D14" s="29"/>
      <c r="E14" s="43"/>
    </row>
    <row r="15" spans="1:10" x14ac:dyDescent="0.3">
      <c r="A15" s="24" t="s">
        <v>35</v>
      </c>
      <c r="B15" s="31">
        <v>3</v>
      </c>
      <c r="C15" s="29"/>
      <c r="D15" s="29"/>
      <c r="E15" s="43"/>
    </row>
    <row r="16" spans="1:10" ht="61.8" customHeight="1" x14ac:dyDescent="0.3">
      <c r="A16" s="25" t="s">
        <v>79</v>
      </c>
      <c r="B16" s="52">
        <v>17</v>
      </c>
      <c r="C16" s="141" t="s">
        <v>163</v>
      </c>
      <c r="D16" s="142"/>
    </row>
    <row r="17" spans="1:8" ht="15.6" x14ac:dyDescent="0.3">
      <c r="A17" s="25" t="s">
        <v>137</v>
      </c>
      <c r="B17" s="34">
        <v>13.67</v>
      </c>
      <c r="C17" s="54"/>
      <c r="D17" s="54"/>
      <c r="E17" s="53"/>
    </row>
    <row r="18" spans="1:8" ht="45.6" customHeight="1" x14ac:dyDescent="0.3">
      <c r="A18" s="32" t="s">
        <v>92</v>
      </c>
      <c r="B18" s="31">
        <v>7</v>
      </c>
      <c r="C18" s="29"/>
      <c r="D18" s="29"/>
      <c r="E18" s="43"/>
    </row>
    <row r="19" spans="1:8" ht="54" customHeight="1" x14ac:dyDescent="0.3">
      <c r="A19" s="32" t="s">
        <v>144</v>
      </c>
      <c r="B19" s="82">
        <v>13.38</v>
      </c>
      <c r="C19" s="29"/>
      <c r="D19" s="29"/>
      <c r="E19" s="43"/>
    </row>
    <row r="20" spans="1:8" ht="54.6" customHeight="1" x14ac:dyDescent="0.3">
      <c r="A20" s="32" t="s">
        <v>85</v>
      </c>
      <c r="B20" s="34">
        <v>1</v>
      </c>
      <c r="C20" s="141" t="s">
        <v>164</v>
      </c>
      <c r="D20" s="142"/>
    </row>
    <row r="21" spans="1:8" ht="31.2" x14ac:dyDescent="0.3">
      <c r="A21" s="32" t="s">
        <v>86</v>
      </c>
      <c r="B21" s="33">
        <v>81457</v>
      </c>
      <c r="C21" s="29"/>
      <c r="D21" s="29"/>
    </row>
    <row r="22" spans="1:8" ht="109.2" x14ac:dyDescent="0.3">
      <c r="A22" s="32" t="s">
        <v>100</v>
      </c>
      <c r="B22" s="33">
        <v>9</v>
      </c>
      <c r="C22" s="141" t="s">
        <v>165</v>
      </c>
      <c r="D22" s="142"/>
    </row>
    <row r="23" spans="1:8" ht="15.6" x14ac:dyDescent="0.3">
      <c r="A23" s="143" t="s">
        <v>67</v>
      </c>
      <c r="B23" s="143"/>
      <c r="C23" s="143"/>
      <c r="D23" s="143"/>
    </row>
    <row r="24" spans="1:8" ht="31.2" x14ac:dyDescent="0.3">
      <c r="A24" s="25" t="s">
        <v>68</v>
      </c>
      <c r="B24" s="31">
        <v>2392</v>
      </c>
      <c r="C24" s="29"/>
      <c r="D24" s="22"/>
    </row>
    <row r="25" spans="1:8" x14ac:dyDescent="0.3">
      <c r="A25" s="23" t="s">
        <v>27</v>
      </c>
      <c r="B25" s="31">
        <v>148</v>
      </c>
      <c r="C25" s="29"/>
      <c r="D25" s="10"/>
    </row>
    <row r="26" spans="1:8" x14ac:dyDescent="0.3">
      <c r="A26" s="23" t="s">
        <v>28</v>
      </c>
      <c r="B26" s="31">
        <v>1276</v>
      </c>
      <c r="C26" s="30">
        <f>B26/B24</f>
        <v>0.53344481605351168</v>
      </c>
      <c r="D26" s="10"/>
    </row>
    <row r="27" spans="1:8" ht="28.8" x14ac:dyDescent="0.3">
      <c r="A27" s="23" t="s">
        <v>29</v>
      </c>
      <c r="B27" s="31">
        <v>1466</v>
      </c>
      <c r="C27" s="30">
        <f>B27/B24</f>
        <v>0.61287625418060199</v>
      </c>
      <c r="D27" s="11"/>
    </row>
    <row r="28" spans="1:8" ht="41.4" x14ac:dyDescent="0.3">
      <c r="A28" s="27"/>
      <c r="B28" s="12"/>
      <c r="C28" s="28" t="s">
        <v>90</v>
      </c>
      <c r="D28" s="28" t="s">
        <v>91</v>
      </c>
      <c r="E28" s="53"/>
    </row>
    <row r="29" spans="1:8" ht="19.2" customHeight="1" x14ac:dyDescent="0.3">
      <c r="A29" s="25" t="s">
        <v>69</v>
      </c>
      <c r="B29" s="83">
        <v>12.207000000000001</v>
      </c>
      <c r="C29" s="83">
        <v>5.35</v>
      </c>
      <c r="D29" s="84">
        <v>0</v>
      </c>
    </row>
    <row r="30" spans="1:8" ht="19.2" customHeight="1" x14ac:dyDescent="0.3">
      <c r="A30" s="25" t="s">
        <v>79</v>
      </c>
      <c r="B30" s="52">
        <v>3</v>
      </c>
      <c r="C30" s="141" t="s">
        <v>166</v>
      </c>
      <c r="D30" s="142"/>
    </row>
    <row r="31" spans="1:8" ht="37.200000000000003" customHeight="1" x14ac:dyDescent="0.3">
      <c r="A31" s="25" t="s">
        <v>138</v>
      </c>
      <c r="B31" s="84">
        <v>11.78</v>
      </c>
      <c r="C31" s="54"/>
      <c r="D31" s="55"/>
      <c r="E31" s="56"/>
    </row>
    <row r="32" spans="1:8" ht="45" customHeight="1" x14ac:dyDescent="0.3">
      <c r="A32" s="49" t="s">
        <v>74</v>
      </c>
      <c r="B32" s="36" t="s">
        <v>38</v>
      </c>
      <c r="C32" s="36" t="s">
        <v>39</v>
      </c>
      <c r="D32" s="36" t="s">
        <v>41</v>
      </c>
      <c r="E32" s="36" t="s">
        <v>70</v>
      </c>
      <c r="F32" s="36" t="s">
        <v>42</v>
      </c>
      <c r="G32" s="36" t="s">
        <v>55</v>
      </c>
      <c r="H32" s="36" t="s">
        <v>76</v>
      </c>
    </row>
    <row r="33" spans="1:8" ht="28.8" x14ac:dyDescent="0.3">
      <c r="A33" s="85" t="s">
        <v>167</v>
      </c>
      <c r="B33" s="39" t="s">
        <v>168</v>
      </c>
      <c r="C33" s="39">
        <v>2010</v>
      </c>
      <c r="D33" s="39">
        <v>470</v>
      </c>
      <c r="E33" s="39">
        <v>29487</v>
      </c>
      <c r="F33" s="39">
        <v>20</v>
      </c>
      <c r="G33" s="39">
        <v>16.829999999999998</v>
      </c>
      <c r="H33" s="39">
        <v>28978</v>
      </c>
    </row>
    <row r="34" spans="1:8" ht="28.8" x14ac:dyDescent="0.3">
      <c r="A34" s="85" t="s">
        <v>169</v>
      </c>
      <c r="B34" s="39" t="str">
        <f>B33</f>
        <v>SIA "Skrīveru saimnieks"</v>
      </c>
      <c r="C34" s="39">
        <v>2014</v>
      </c>
      <c r="D34" s="39">
        <v>96</v>
      </c>
      <c r="E34" s="39">
        <v>8272</v>
      </c>
      <c r="F34" s="39">
        <v>60</v>
      </c>
      <c r="G34" s="39">
        <v>60.88</v>
      </c>
      <c r="H34" s="39">
        <v>4138.8</v>
      </c>
    </row>
    <row r="35" spans="1:8" ht="28.8" x14ac:dyDescent="0.3">
      <c r="A35" s="85" t="s">
        <v>170</v>
      </c>
      <c r="B35" s="39" t="str">
        <f>B33</f>
        <v>SIA "Skrīveru saimnieks"</v>
      </c>
      <c r="C35" s="39">
        <v>2015</v>
      </c>
      <c r="D35" s="39">
        <v>36</v>
      </c>
      <c r="E35" s="39">
        <v>969</v>
      </c>
      <c r="F35" s="39">
        <v>40</v>
      </c>
      <c r="G35" s="39">
        <v>41.65</v>
      </c>
      <c r="H35" s="39">
        <v>997</v>
      </c>
    </row>
    <row r="36" spans="1:8" ht="57.6" x14ac:dyDescent="0.3">
      <c r="A36" s="49" t="s">
        <v>78</v>
      </c>
      <c r="B36" s="36" t="s">
        <v>38</v>
      </c>
      <c r="C36" s="36" t="s">
        <v>39</v>
      </c>
      <c r="D36" s="36" t="s">
        <v>41</v>
      </c>
      <c r="E36" s="36" t="s">
        <v>80</v>
      </c>
      <c r="F36" s="36" t="s">
        <v>42</v>
      </c>
      <c r="G36" s="36" t="s">
        <v>55</v>
      </c>
      <c r="H36" s="36" t="s">
        <v>77</v>
      </c>
    </row>
    <row r="37" spans="1:8" ht="28.8" x14ac:dyDescent="0.3">
      <c r="A37" s="85" t="s">
        <v>167</v>
      </c>
      <c r="B37" s="39" t="s">
        <v>168</v>
      </c>
      <c r="C37" s="39">
        <v>2010</v>
      </c>
      <c r="D37" s="39">
        <v>470</v>
      </c>
      <c r="E37" s="39">
        <f t="shared" ref="E37:H39" si="1">E33</f>
        <v>29487</v>
      </c>
      <c r="F37" s="39">
        <f t="shared" si="1"/>
        <v>20</v>
      </c>
      <c r="G37" s="39">
        <f t="shared" si="1"/>
        <v>16.829999999999998</v>
      </c>
      <c r="H37" s="39">
        <f t="shared" si="1"/>
        <v>28978</v>
      </c>
    </row>
    <row r="38" spans="1:8" ht="28.8" x14ac:dyDescent="0.3">
      <c r="A38" s="85" t="s">
        <v>169</v>
      </c>
      <c r="B38" s="39" t="s">
        <v>168</v>
      </c>
      <c r="C38" s="39">
        <v>2014</v>
      </c>
      <c r="D38" s="39">
        <f>D34</f>
        <v>96</v>
      </c>
      <c r="E38" s="39">
        <f t="shared" si="1"/>
        <v>8272</v>
      </c>
      <c r="F38" s="39">
        <f t="shared" si="1"/>
        <v>60</v>
      </c>
      <c r="G38" s="39">
        <f t="shared" si="1"/>
        <v>60.88</v>
      </c>
      <c r="H38" s="39">
        <f t="shared" si="1"/>
        <v>4138.8</v>
      </c>
    </row>
    <row r="39" spans="1:8" ht="28.8" x14ac:dyDescent="0.3">
      <c r="A39" s="85" t="s">
        <v>170</v>
      </c>
      <c r="B39" s="39" t="s">
        <v>168</v>
      </c>
      <c r="C39" s="39">
        <v>2015</v>
      </c>
      <c r="D39" s="39">
        <f>D35</f>
        <v>36</v>
      </c>
      <c r="E39" s="39">
        <f t="shared" si="1"/>
        <v>969</v>
      </c>
      <c r="F39" s="39">
        <f t="shared" si="1"/>
        <v>40</v>
      </c>
      <c r="G39" s="39">
        <f t="shared" si="1"/>
        <v>41.65</v>
      </c>
      <c r="H39" s="39">
        <f t="shared" si="1"/>
        <v>997</v>
      </c>
    </row>
    <row r="40" spans="1:8" ht="57.6" x14ac:dyDescent="0.3">
      <c r="A40" s="49" t="s">
        <v>73</v>
      </c>
      <c r="B40" s="36" t="s">
        <v>38</v>
      </c>
      <c r="C40" s="36" t="s">
        <v>39</v>
      </c>
      <c r="D40" s="36" t="s">
        <v>75</v>
      </c>
      <c r="E40" s="36" t="s">
        <v>42</v>
      </c>
      <c r="F40" s="36" t="s">
        <v>55</v>
      </c>
      <c r="G40" s="36" t="s">
        <v>81</v>
      </c>
    </row>
    <row r="41" spans="1:8" ht="28.8" x14ac:dyDescent="0.3">
      <c r="A41" s="85" t="s">
        <v>167</v>
      </c>
      <c r="B41" s="39" t="s">
        <v>168</v>
      </c>
      <c r="C41" s="39">
        <v>2010</v>
      </c>
      <c r="D41" s="39">
        <v>470</v>
      </c>
      <c r="E41" s="39">
        <f>F37</f>
        <v>20</v>
      </c>
      <c r="F41" s="39">
        <f>G37</f>
        <v>16.829999999999998</v>
      </c>
      <c r="G41" s="39">
        <f>H37</f>
        <v>28978</v>
      </c>
      <c r="H41" s="86"/>
    </row>
    <row r="42" spans="1:8" x14ac:dyDescent="0.3">
      <c r="A42" s="85" t="s">
        <v>71</v>
      </c>
      <c r="B42" s="39"/>
      <c r="C42" s="39"/>
      <c r="D42" s="39"/>
      <c r="E42" s="39"/>
      <c r="F42" s="39"/>
      <c r="G42" s="39"/>
      <c r="H42" s="86"/>
    </row>
    <row r="43" spans="1:8" x14ac:dyDescent="0.3">
      <c r="A43" s="85" t="s">
        <v>72</v>
      </c>
      <c r="B43" s="39"/>
      <c r="C43" s="39"/>
      <c r="D43" s="39"/>
      <c r="E43" s="39"/>
      <c r="F43" s="39"/>
      <c r="G43" s="39"/>
      <c r="H43" s="86"/>
    </row>
    <row r="44" spans="1:8" x14ac:dyDescent="0.3">
      <c r="H44" s="4"/>
    </row>
  </sheetData>
  <mergeCells count="8">
    <mergeCell ref="C30:D30"/>
    <mergeCell ref="A23:D23"/>
    <mergeCell ref="B1:D1"/>
    <mergeCell ref="A3:D3"/>
    <mergeCell ref="G9:J9"/>
    <mergeCell ref="C16:D16"/>
    <mergeCell ref="C20:D20"/>
    <mergeCell ref="C22:D22"/>
  </mergeCells>
  <pageMargins left="0.7" right="0.7" top="0.75" bottom="0.75" header="0.3" footer="0.3"/>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zoomScale="60" zoomScaleNormal="70" workbookViewId="0">
      <selection activeCell="G13" sqref="G13"/>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x14ac:dyDescent="0.35">
      <c r="A1" s="7" t="s">
        <v>143</v>
      </c>
      <c r="B1" s="147" t="s">
        <v>183</v>
      </c>
      <c r="C1" s="148"/>
      <c r="D1" s="148"/>
      <c r="E1" s="87"/>
      <c r="F1" s="53"/>
    </row>
    <row r="2" spans="1:11" ht="21.75" customHeight="1" x14ac:dyDescent="0.3">
      <c r="A2" s="88"/>
      <c r="B2" s="89"/>
      <c r="C2" s="89"/>
      <c r="D2" s="89"/>
      <c r="E2" s="89"/>
    </row>
    <row r="3" spans="1:11" ht="18" customHeight="1" x14ac:dyDescent="0.3">
      <c r="A3" s="112" t="s">
        <v>36</v>
      </c>
      <c r="B3" s="112"/>
      <c r="C3" s="112"/>
      <c r="D3" s="112"/>
      <c r="E3" s="90"/>
    </row>
    <row r="4" spans="1:11" ht="29.4" customHeight="1" x14ac:dyDescent="0.3">
      <c r="A4" s="91" t="s">
        <v>44</v>
      </c>
      <c r="B4" s="31">
        <v>35788</v>
      </c>
      <c r="C4" s="9"/>
      <c r="D4" s="92"/>
      <c r="E4" s="93"/>
    </row>
    <row r="5" spans="1:11" ht="28.8" x14ac:dyDescent="0.3">
      <c r="A5" s="23" t="s">
        <v>37</v>
      </c>
      <c r="B5" s="31">
        <v>28630</v>
      </c>
      <c r="C5" s="35">
        <f>B5/B4</f>
        <v>0.79998882306918517</v>
      </c>
      <c r="D5" s="10"/>
    </row>
    <row r="6" spans="1:11" ht="28.8" x14ac:dyDescent="0.3">
      <c r="A6" s="23" t="s">
        <v>87</v>
      </c>
      <c r="B6" s="31">
        <v>792</v>
      </c>
      <c r="C6" s="35">
        <f>B6/B4</f>
        <v>2.2130323013300549E-2</v>
      </c>
      <c r="D6" s="10"/>
      <c r="E6" s="94"/>
      <c r="F6" s="53"/>
    </row>
    <row r="7" spans="1:11" ht="57.6" x14ac:dyDescent="0.3">
      <c r="A7" s="57" t="s">
        <v>94</v>
      </c>
      <c r="B7" s="36" t="s">
        <v>38</v>
      </c>
      <c r="C7" s="36" t="s">
        <v>39</v>
      </c>
      <c r="D7" s="36" t="s">
        <v>41</v>
      </c>
      <c r="E7" s="36" t="s">
        <v>139</v>
      </c>
      <c r="F7" s="36" t="s">
        <v>43</v>
      </c>
      <c r="G7" s="36" t="s">
        <v>42</v>
      </c>
      <c r="H7" s="36" t="s">
        <v>55</v>
      </c>
      <c r="I7" s="36" t="s">
        <v>45</v>
      </c>
      <c r="J7" s="36" t="s">
        <v>53</v>
      </c>
      <c r="K7" s="36" t="s">
        <v>54</v>
      </c>
    </row>
    <row r="8" spans="1:11" ht="28.8" x14ac:dyDescent="0.3">
      <c r="A8" s="85" t="s">
        <v>172</v>
      </c>
      <c r="B8" s="39" t="s">
        <v>168</v>
      </c>
      <c r="C8" s="39">
        <v>2011</v>
      </c>
      <c r="D8" s="39">
        <v>400</v>
      </c>
      <c r="E8" s="39">
        <v>430</v>
      </c>
      <c r="F8" s="39">
        <v>27350</v>
      </c>
      <c r="G8" s="39">
        <v>20</v>
      </c>
      <c r="H8" s="39">
        <v>14.33</v>
      </c>
      <c r="I8" s="39">
        <v>63600.02</v>
      </c>
      <c r="J8" s="40">
        <v>22</v>
      </c>
      <c r="K8" s="95" t="s">
        <v>173</v>
      </c>
    </row>
    <row r="9" spans="1:11" ht="26.4" customHeight="1" x14ac:dyDescent="0.3">
      <c r="A9" s="85" t="s">
        <v>174</v>
      </c>
      <c r="B9" s="39" t="str">
        <f>B8</f>
        <v>SIA "Skrīveru saimnieks"</v>
      </c>
      <c r="C9" s="39">
        <v>2010</v>
      </c>
      <c r="D9" s="39">
        <v>100</v>
      </c>
      <c r="E9" s="39">
        <v>103</v>
      </c>
      <c r="F9" s="39">
        <v>8438</v>
      </c>
      <c r="G9" s="39">
        <v>20</v>
      </c>
      <c r="H9" s="39">
        <v>16.670000000000002</v>
      </c>
      <c r="I9" s="39">
        <v>13485.33</v>
      </c>
      <c r="J9" s="40">
        <v>2</v>
      </c>
      <c r="K9" s="95" t="str">
        <f>K8</f>
        <v>Uzglabāšana dūņu laukos</v>
      </c>
    </row>
    <row r="10" spans="1:11" x14ac:dyDescent="0.3">
      <c r="A10" s="85" t="s">
        <v>46</v>
      </c>
      <c r="B10" s="39"/>
      <c r="C10" s="39"/>
      <c r="D10" s="39"/>
      <c r="E10" s="39"/>
      <c r="F10" s="39"/>
      <c r="G10" s="39"/>
      <c r="H10" s="39"/>
      <c r="I10" s="39"/>
      <c r="J10" s="40"/>
      <c r="K10" s="40"/>
    </row>
    <row r="11" spans="1:11" ht="77.400000000000006" customHeight="1" x14ac:dyDescent="0.3">
      <c r="A11" s="74" t="s">
        <v>146</v>
      </c>
      <c r="B11" s="155" t="s">
        <v>171</v>
      </c>
      <c r="C11" s="156"/>
      <c r="D11" s="86"/>
      <c r="E11" s="86"/>
      <c r="F11" s="86"/>
      <c r="G11" s="86"/>
      <c r="H11" s="86"/>
      <c r="I11" s="86"/>
    </row>
    <row r="12" spans="1:11" x14ac:dyDescent="0.3">
      <c r="A12" s="86"/>
      <c r="B12" s="86"/>
      <c r="C12" s="86"/>
      <c r="D12" s="86"/>
      <c r="E12" s="86"/>
      <c r="F12" s="86"/>
      <c r="G12" s="86"/>
      <c r="H12" s="86"/>
      <c r="I12" s="86"/>
    </row>
    <row r="13" spans="1:11" ht="46.95" customHeight="1" x14ac:dyDescent="0.3">
      <c r="A13" s="36" t="s">
        <v>40</v>
      </c>
      <c r="B13" s="36" t="s">
        <v>82</v>
      </c>
      <c r="C13" s="36" t="s">
        <v>140</v>
      </c>
      <c r="D13" s="36" t="s">
        <v>47</v>
      </c>
      <c r="E13" s="86"/>
      <c r="G13">
        <f>35788*0.8</f>
        <v>28630.400000000001</v>
      </c>
    </row>
    <row r="14" spans="1:11" x14ac:dyDescent="0.3">
      <c r="A14" s="149" t="s">
        <v>175</v>
      </c>
      <c r="B14" s="37" t="s">
        <v>48</v>
      </c>
      <c r="C14" s="41">
        <v>449</v>
      </c>
      <c r="D14" s="41">
        <v>2.33</v>
      </c>
      <c r="E14" s="96"/>
    </row>
    <row r="15" spans="1:11" x14ac:dyDescent="0.3">
      <c r="A15" s="150"/>
      <c r="B15" s="37" t="s">
        <v>49</v>
      </c>
      <c r="C15" s="41">
        <v>934.25</v>
      </c>
      <c r="D15" s="41">
        <v>34</v>
      </c>
      <c r="E15" s="96"/>
    </row>
    <row r="16" spans="1:11" x14ac:dyDescent="0.3">
      <c r="A16" s="150"/>
      <c r="B16" s="37" t="s">
        <v>50</v>
      </c>
      <c r="C16" s="41">
        <v>939.5</v>
      </c>
      <c r="D16" s="41">
        <v>8.25</v>
      </c>
      <c r="E16" s="96"/>
    </row>
    <row r="17" spans="1:5" x14ac:dyDescent="0.3">
      <c r="A17" s="150"/>
      <c r="B17" s="37" t="s">
        <v>51</v>
      </c>
      <c r="C17" s="41">
        <v>86</v>
      </c>
      <c r="D17" s="41">
        <v>53.93</v>
      </c>
      <c r="E17" s="96"/>
    </row>
    <row r="18" spans="1:5" x14ac:dyDescent="0.3">
      <c r="A18" s="150"/>
      <c r="B18" s="37" t="s">
        <v>52</v>
      </c>
      <c r="C18" s="41">
        <v>13.59</v>
      </c>
      <c r="D18" s="41">
        <v>8.43</v>
      </c>
      <c r="E18" s="96"/>
    </row>
    <row r="19" spans="1:5" ht="28.8" x14ac:dyDescent="0.3">
      <c r="A19" s="151"/>
      <c r="B19" s="71" t="s">
        <v>141</v>
      </c>
      <c r="C19" s="41"/>
      <c r="D19" s="9"/>
      <c r="E19" s="96"/>
    </row>
    <row r="20" spans="1:5" ht="29.4" customHeight="1" x14ac:dyDescent="0.3">
      <c r="A20" s="152" t="s">
        <v>176</v>
      </c>
      <c r="B20" s="38" t="s">
        <v>48</v>
      </c>
      <c r="C20" s="42">
        <v>502.25</v>
      </c>
      <c r="D20" s="42">
        <v>10.78</v>
      </c>
      <c r="E20" s="96"/>
    </row>
    <row r="21" spans="1:5" x14ac:dyDescent="0.3">
      <c r="A21" s="153"/>
      <c r="B21" s="38" t="s">
        <v>49</v>
      </c>
      <c r="C21" s="42">
        <v>1747.5</v>
      </c>
      <c r="D21" s="42">
        <v>74</v>
      </c>
      <c r="E21" s="96"/>
    </row>
    <row r="22" spans="1:5" x14ac:dyDescent="0.3">
      <c r="A22" s="153"/>
      <c r="B22" s="38" t="s">
        <v>50</v>
      </c>
      <c r="C22" s="42">
        <v>961.25</v>
      </c>
      <c r="D22" s="42">
        <v>15.75</v>
      </c>
      <c r="E22" s="96"/>
    </row>
    <row r="23" spans="1:5" x14ac:dyDescent="0.3">
      <c r="A23" s="153"/>
      <c r="B23" s="38" t="s">
        <v>51</v>
      </c>
      <c r="C23" s="42">
        <v>125.65</v>
      </c>
      <c r="D23" s="42">
        <v>67.680000000000007</v>
      </c>
      <c r="E23" s="96"/>
    </row>
    <row r="24" spans="1:5" x14ac:dyDescent="0.3">
      <c r="A24" s="153"/>
      <c r="B24" s="38" t="s">
        <v>52</v>
      </c>
      <c r="C24" s="42">
        <v>21.44</v>
      </c>
      <c r="D24" s="42">
        <v>8.44</v>
      </c>
      <c r="E24" s="96"/>
    </row>
    <row r="25" spans="1:5" ht="28.8" x14ac:dyDescent="0.3">
      <c r="A25" s="154"/>
      <c r="B25" s="71" t="s">
        <v>141</v>
      </c>
      <c r="C25" s="42"/>
      <c r="D25" s="9"/>
    </row>
  </sheetData>
  <mergeCells count="5">
    <mergeCell ref="B1:D1"/>
    <mergeCell ref="A3:D3"/>
    <mergeCell ref="A14:A19"/>
    <mergeCell ref="A20:A25"/>
    <mergeCell ref="B11:C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topLeftCell="A2" zoomScale="70" zoomScaleNormal="70" workbookViewId="0">
      <selection activeCell="C23" sqref="C23"/>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47" t="s">
        <v>183</v>
      </c>
      <c r="C1" s="148"/>
      <c r="D1" s="53"/>
    </row>
    <row r="2" spans="1:4" ht="21.75" customHeight="1" x14ac:dyDescent="0.3">
      <c r="A2" s="88"/>
      <c r="B2" s="89"/>
      <c r="C2" s="89"/>
    </row>
    <row r="3" spans="1:4" ht="18" customHeight="1" x14ac:dyDescent="0.3">
      <c r="A3" s="112" t="s">
        <v>61</v>
      </c>
      <c r="B3" s="112"/>
      <c r="C3" s="112"/>
    </row>
    <row r="4" spans="1:4" s="98" customFormat="1" ht="30" customHeight="1" x14ac:dyDescent="0.3">
      <c r="A4" s="97" t="s">
        <v>59</v>
      </c>
      <c r="B4" s="44" t="s">
        <v>168</v>
      </c>
      <c r="C4" s="9"/>
    </row>
    <row r="5" spans="1:4" s="98" customFormat="1" ht="30" customHeight="1" x14ac:dyDescent="0.3">
      <c r="A5" s="97" t="s">
        <v>60</v>
      </c>
      <c r="B5" s="31">
        <v>1294991</v>
      </c>
      <c r="C5" s="9"/>
    </row>
    <row r="6" spans="1:4" s="98" customFormat="1" ht="48" customHeight="1" x14ac:dyDescent="0.3">
      <c r="A6" s="97" t="s">
        <v>103</v>
      </c>
      <c r="B6" s="31">
        <v>0</v>
      </c>
      <c r="C6" s="101" t="s">
        <v>177</v>
      </c>
    </row>
    <row r="7" spans="1:4" s="98" customFormat="1" ht="30" customHeight="1" x14ac:dyDescent="0.3">
      <c r="A7" s="97" t="s">
        <v>102</v>
      </c>
      <c r="B7" s="31">
        <v>0</v>
      </c>
      <c r="C7" s="9"/>
      <c r="D7" s="43"/>
    </row>
    <row r="8" spans="1:4" s="98" customFormat="1" ht="28.8" x14ac:dyDescent="0.3">
      <c r="A8" s="97" t="s">
        <v>83</v>
      </c>
      <c r="B8" s="31">
        <v>0</v>
      </c>
      <c r="C8" s="9"/>
      <c r="D8" s="43"/>
    </row>
    <row r="9" spans="1:4" s="98" customFormat="1" x14ac:dyDescent="0.3">
      <c r="A9" s="47"/>
      <c r="B9" s="48"/>
      <c r="C9" s="48"/>
      <c r="D9" s="43"/>
    </row>
    <row r="10" spans="1:4" ht="29.4" customHeight="1" x14ac:dyDescent="0.3">
      <c r="A10" s="91" t="s">
        <v>56</v>
      </c>
      <c r="B10" s="79">
        <v>1.895</v>
      </c>
      <c r="C10" s="9"/>
      <c r="D10" s="43"/>
    </row>
    <row r="11" spans="1:4" x14ac:dyDescent="0.3">
      <c r="A11" s="23" t="s">
        <v>58</v>
      </c>
      <c r="B11" s="31">
        <v>0</v>
      </c>
      <c r="C11" s="35">
        <f>B11/B10</f>
        <v>0</v>
      </c>
    </row>
    <row r="12" spans="1:4" x14ac:dyDescent="0.3">
      <c r="A12" s="23" t="s">
        <v>57</v>
      </c>
      <c r="B12" s="31">
        <v>0</v>
      </c>
      <c r="C12" s="35">
        <f>B12/B10</f>
        <v>0</v>
      </c>
    </row>
    <row r="13" spans="1:4" x14ac:dyDescent="0.3">
      <c r="A13" s="45" t="s">
        <v>142</v>
      </c>
      <c r="B13" s="50">
        <v>1.895</v>
      </c>
      <c r="C13" s="101" t="s">
        <v>178</v>
      </c>
    </row>
    <row r="14" spans="1:4" x14ac:dyDescent="0.3">
      <c r="A14" s="45" t="s">
        <v>104</v>
      </c>
      <c r="B14" s="31">
        <v>53058</v>
      </c>
      <c r="C14" s="9"/>
    </row>
    <row r="15" spans="1:4" x14ac:dyDescent="0.3">
      <c r="A15" s="61" t="s">
        <v>105</v>
      </c>
      <c r="B15" s="31">
        <v>64739</v>
      </c>
      <c r="C15" s="9"/>
    </row>
    <row r="16" spans="1:4" ht="28.8" x14ac:dyDescent="0.3">
      <c r="A16" s="60" t="s">
        <v>65</v>
      </c>
      <c r="B16" s="42" t="s">
        <v>179</v>
      </c>
      <c r="C16" s="99"/>
      <c r="D16" s="43"/>
    </row>
    <row r="17" spans="1:4" ht="28.8" x14ac:dyDescent="0.3">
      <c r="A17" s="60" t="s">
        <v>24</v>
      </c>
      <c r="B17" s="100" t="s">
        <v>180</v>
      </c>
      <c r="C17" s="99"/>
    </row>
    <row r="18" spans="1:4" ht="28.8" x14ac:dyDescent="0.3">
      <c r="A18" s="60" t="s">
        <v>88</v>
      </c>
      <c r="B18" s="42" t="s">
        <v>181</v>
      </c>
      <c r="C18" s="99"/>
      <c r="D18" s="53"/>
    </row>
    <row r="19" spans="1:4" ht="15.6" customHeight="1" x14ac:dyDescent="0.3">
      <c r="A19" s="157" t="s">
        <v>62</v>
      </c>
      <c r="B19" s="158"/>
      <c r="C19" s="157"/>
    </row>
    <row r="20" spans="1:4" x14ac:dyDescent="0.3">
      <c r="A20" s="91" t="s">
        <v>63</v>
      </c>
      <c r="B20" s="79">
        <v>0.78400000000000003</v>
      </c>
      <c r="C20" s="9"/>
    </row>
    <row r="21" spans="1:4" x14ac:dyDescent="0.3">
      <c r="A21" s="45" t="s">
        <v>106</v>
      </c>
      <c r="B21" s="31">
        <v>22521</v>
      </c>
      <c r="C21" s="9"/>
    </row>
    <row r="22" spans="1:4" x14ac:dyDescent="0.3">
      <c r="A22" s="45" t="s">
        <v>107</v>
      </c>
      <c r="B22" s="31">
        <v>31738</v>
      </c>
      <c r="C22" s="9"/>
    </row>
    <row r="23" spans="1:4" ht="43.2" x14ac:dyDescent="0.3">
      <c r="A23" s="46" t="s">
        <v>64</v>
      </c>
      <c r="B23" s="42" t="s">
        <v>179</v>
      </c>
      <c r="C23" s="101" t="s">
        <v>182</v>
      </c>
    </row>
    <row r="24" spans="1:4" ht="28.8" x14ac:dyDescent="0.3">
      <c r="A24" s="46" t="s">
        <v>24</v>
      </c>
      <c r="B24" s="100" t="s">
        <v>180</v>
      </c>
      <c r="C24" s="9"/>
    </row>
    <row r="25" spans="1:4" ht="28.8" x14ac:dyDescent="0.3">
      <c r="A25" s="46" t="s">
        <v>66</v>
      </c>
      <c r="B25" s="31" t="s">
        <v>181</v>
      </c>
      <c r="C25" s="9"/>
    </row>
    <row r="26" spans="1:4" x14ac:dyDescent="0.3">
      <c r="A26" s="53"/>
    </row>
  </sheetData>
  <mergeCells count="3">
    <mergeCell ref="B1:C1"/>
    <mergeCell ref="A3:C3"/>
    <mergeCell ref="A19:C19"/>
  </mergeCells>
  <pageMargins left="0.7" right="0.7" top="0.75" bottom="0.75" header="0.3" footer="0.3"/>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2020-03-23T09:58:34Z</dcterms:modified>
</cp:coreProperties>
</file>