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7BA8F1E2-0EC1-42F3-BB40-6DAB7D84DBB3}" xr6:coauthVersionLast="45" xr6:coauthVersionMax="45" xr10:uidLastSave="{00000000-0000-0000-0000-000000000000}"/>
  <bookViews>
    <workbookView xWindow="-108" yWindow="-108" windowWidth="23256" windowHeight="12576" firstSheet="1"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7" l="1"/>
  <c r="E37" i="7"/>
  <c r="B22" i="9"/>
  <c r="B15" i="9"/>
  <c r="B14" i="9"/>
  <c r="B21" i="9"/>
  <c r="H35" i="1"/>
  <c r="H28" i="1"/>
  <c r="H23" i="1"/>
  <c r="H19" i="1"/>
  <c r="H15" i="1"/>
  <c r="H11" i="1"/>
  <c r="C27" i="7"/>
  <c r="C26" i="7"/>
  <c r="B1" i="9"/>
  <c r="B1" i="8"/>
  <c r="C12" i="9"/>
  <c r="C11" i="9"/>
  <c r="C5" i="8"/>
  <c r="C6" i="8"/>
  <c r="C10" i="7"/>
  <c r="D10" i="7"/>
  <c r="B10" i="7"/>
  <c r="C8" i="7"/>
  <c r="D23" i="1"/>
  <c r="D15" i="1"/>
  <c r="D28" i="1"/>
  <c r="D19" i="1"/>
  <c r="D35" i="1"/>
  <c r="D11" i="1"/>
</calcChain>
</file>

<file path=xl/sharedStrings.xml><?xml version="1.0" encoding="utf-8"?>
<sst xmlns="http://schemas.openxmlformats.org/spreadsheetml/2006/main" count="254" uniqueCount="181">
  <si>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</si>
  <si>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</si>
  <si>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</si>
  <si>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</si>
  <si>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</si>
  <si>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</si>
  <si>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</si>
  <si>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</si>
  <si>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</si>
  <si>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</si>
  <si>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</si>
  <si>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</si>
  <si>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</si>
  <si>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</si>
  <si>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</si>
  <si>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</si>
  <si>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</si>
  <si>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</si>
  <si>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</si>
  <si>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</si>
  <si>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</si>
  <si>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</si>
  <si>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</si>
  <si>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</si>
  <si>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</si>
  <si>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</si>
  <si>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</si>
  <si>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</si>
  <si>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</si>
  <si>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</si>
  <si>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</si>
  <si>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</si>
  <si>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</si>
  <si>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</si>
  <si>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</si>
  <si>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</si>
  <si>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</si>
  <si>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</si>
  <si>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</si>
  <si>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</si>
  <si>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</si>
  <si>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</si>
  <si>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</si>
  <si>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</si>
  <si>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</si>
  <si>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</si>
  <si>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</si>
  <si>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</si>
  <si>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</si>
  <si>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</si>
  <si>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</si>
  <si>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</si>
  <si>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</si>
  <si>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</si>
  <si>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</si>
  <si>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</si>
  <si>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</si>
  <si>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</si>
  <si>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</si>
  <si>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</si>
  <si>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</si>
  <si>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</si>
  <si>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</si>
  <si>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</si>
  <si>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</si>
  <si>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</si>
  <si>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</si>
  <si>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</si>
  <si>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</si>
  <si>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</si>
  <si>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</si>
  <si>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</si>
  <si>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</si>
  <si>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</si>
  <si>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</si>
  <si>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</si>
  <si>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</si>
  <si>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</si>
  <si>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</si>
  <si>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</si>
  <si>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</si>
  <si>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</si>
  <si>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</si>
  <si>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</si>
  <si>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</si>
  <si>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</si>
  <si>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</si>
  <si>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</si>
  <si>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</si>
  <si>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</si>
  <si>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</si>
  <si>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</si>
  <si>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</si>
  <si>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</si>
  <si>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</si>
  <si>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</si>
  <si>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</si>
  <si>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</si>
  <si>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</si>
  <si>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</si>
  <si>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</si>
  <si>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</si>
  <si>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</si>
  <si>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</si>
  <si>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</si>
  <si>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</si>
  <si>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</si>
  <si>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</si>
  <si>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</si>
  <si>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</si>
  <si>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</si>
  <si>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</si>
  <si>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</si>
  <si>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</si>
  <si>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</si>
  <si>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</si>
  <si>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</si>
  <si>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</si>
  <si>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</si>
  <si>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</si>
  <si>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</si>
  <si>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</si>
  <si>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</si>
  <si>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</si>
  <si>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</si>
  <si>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</si>
  <si>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</si>
  <si>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</si>
  <si>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</si>
  <si>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</si>
  <si>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</si>
  <si>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</si>
  <si>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</si>
  <si>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</si>
  <si>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</si>
  <si>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</si>
  <si>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</si>
  <si>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</si>
  <si>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</si>
  <si>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</si>
  <si>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</si>
  <si>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</si>
  <si>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</si>
  <si>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</si>
  <si>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</si>
  <si>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</si>
  <si>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</si>
  <si>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Kārsavas pilsēta</t>
  </si>
  <si>
    <t>Jā</t>
  </si>
  <si>
    <t>SIA "Kārsavas namsaimnieks"</t>
  </si>
  <si>
    <t>Nav</t>
  </si>
  <si>
    <t>Ir/0</t>
  </si>
  <si>
    <t>Kārsavas pilsētas notekūdeņu attīrīšanas iekārtas BIO-414, Latvijas Republika, Kārsavas nov., Kārsava, Alejas iela 25</t>
  </si>
  <si>
    <t>-</t>
  </si>
  <si>
    <t>Sporta 4a,Kārsava</t>
  </si>
  <si>
    <t>SIA Kārsavas namsaimnieks</t>
  </si>
  <si>
    <t>17,3m3/h</t>
  </si>
  <si>
    <t>85m3/h</t>
  </si>
  <si>
    <t>Ar šādiem tarifiem uzņēmums nevar būt rentabls. Ikdienas izdevumus segt var, bet attīstību nevar.</t>
  </si>
  <si>
    <t>Kārtības nav, kā varēs tā risinās.</t>
  </si>
  <si>
    <t>Vests tika, bet nav uzskaite</t>
  </si>
  <si>
    <t>Kārsavas namsaimnieks</t>
  </si>
  <si>
    <t>???</t>
  </si>
  <si>
    <t>Dūņas tiek uzglabātas uz vietas, laukumā. Kur likt nav. Vietas vēl pieteik.</t>
  </si>
  <si>
    <t>Problēmu nav</t>
  </si>
  <si>
    <t>Var atsūtīt vēlāk</t>
  </si>
  <si>
    <t>31.12.2021.</t>
  </si>
  <si>
    <t>SIA "Kārsavas namsaimnieks", tikai pilsētā. Pagastos pārvaldes.</t>
  </si>
  <si>
    <t>KĀRSAVA</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</si>
  <si>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</si>
  <si>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</si>
  <si>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</si>
  <si>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</si>
  <si>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29.01.2020.</t>
  </si>
  <si>
    <t>Juris Orkalis</t>
  </si>
  <si>
    <t>Izvešana par 1m3 ar PVN</t>
  </si>
  <si>
    <t>Plāns ir izstrādāts līdz 2019.g. tagad tiks izstrādāts jauns</t>
  </si>
  <si>
    <t xml:space="preserve">2020.g. SAM 3.5.1. ietvaros tiks izbūvēti jauni tīkli apmēram ~1,4km </t>
  </si>
  <si>
    <t>Nav. SIA "Kārsavas namsaimnieks" vienīgais pakalpojumu sniedzējs</t>
  </si>
  <si>
    <t>Jā. 2017. gadā. Ir jauna procesā</t>
  </si>
  <si>
    <t>juris.vorkalis@karsavasnamsaimnieks.lv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</si>
</sst>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scheme val="minor"/>
    </font>
    <font>
      <sz val="10"/>
      <color rgb="FF000000"/>
      <name val="Trebuchet MS"/>
      <family val="2"/>
    </font>
    <font>
      <sz val="10"/>
      <name val="Calibri"/>
      <family val="2"/>
      <scheme val="minor"/>
    </font>
    <font>
      <u/>
      <sz val="11"/>
      <color theme="1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rgb="FFEFEFE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2" fillId="0" borderId="0"/>
    <xf numFmtId="9" fontId="25" fillId="0" borderId="0" applyFont="0" applyFill="0" applyBorder="0" applyAlignment="0" applyProtection="0"/>
    <xf numFmtId="0" fontId="28" fillId="0" borderId="0" applyNumberFormat="0" applyFill="0" applyBorder="0" applyAlignment="0" applyProtection="0"/>
  </cellStyleXfs>
  <cellXfs count="16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0" fillId="4" borderId="11" xfId="0" applyNumberFormat="1" applyFill="1" applyBorder="1" applyAlignment="1">
      <alignment vertical="top"/>
    </xf>
    <xf numFmtId="0" fontId="26" fillId="0" borderId="0" xfId="0" applyFont="1"/>
    <xf numFmtId="0" fontId="26" fillId="0" borderId="0" xfId="0" applyFont="1" applyAlignment="1">
      <alignment wrapText="1"/>
    </xf>
    <xf numFmtId="4" fontId="0" fillId="4" borderId="1" xfId="0" applyNumberFormat="1" applyFill="1" applyBorder="1" applyAlignment="1">
      <alignment vertical="top"/>
    </xf>
    <xf numFmtId="9" fontId="0" fillId="4" borderId="1" xfId="2" applyFont="1" applyFill="1" applyBorder="1" applyAlignment="1">
      <alignment horizontal="right" vertical="top"/>
    </xf>
    <xf numFmtId="9" fontId="16" fillId="4" borderId="1" xfId="2" applyFont="1" applyFill="1" applyBorder="1" applyAlignment="1">
      <alignment horizontal="center" vertical="center" wrapText="1"/>
    </xf>
    <xf numFmtId="0" fontId="0" fillId="0" borderId="4" xfId="0" applyBorder="1" applyAlignment="1">
      <alignment horizontal="center" vertical="center"/>
    </xf>
    <xf numFmtId="0" fontId="3" fillId="4" borderId="1" xfId="0" applyFont="1" applyFill="1" applyBorder="1" applyAlignment="1">
      <alignment vertical="top" wrapText="1"/>
    </xf>
    <xf numFmtId="0" fontId="0" fillId="4" borderId="1" xfId="0" applyFill="1" applyBorder="1" applyAlignment="1">
      <alignment wrapText="1"/>
    </xf>
    <xf numFmtId="0" fontId="26" fillId="0" borderId="1" xfId="0" applyFont="1" applyBorder="1"/>
    <xf numFmtId="0" fontId="26" fillId="11" borderId="1" xfId="0" applyFont="1" applyFill="1" applyBorder="1" applyAlignment="1">
      <alignment horizontal="left" vertical="center" wrapText="1"/>
    </xf>
    <xf numFmtId="0" fontId="26" fillId="4" borderId="0" xfId="0" applyFont="1" applyFill="1"/>
    <xf numFmtId="4" fontId="0" fillId="4" borderId="1" xfId="0" applyNumberFormat="1" applyFill="1" applyBorder="1" applyAlignment="1">
      <alignment vertical="top" wrapText="1"/>
    </xf>
    <xf numFmtId="0" fontId="7" fillId="3" borderId="6" xfId="0" applyFont="1" applyFill="1" applyBorder="1" applyAlignment="1">
      <alignment horizontal="center" vertical="center" wrapText="1"/>
    </xf>
    <xf numFmtId="0" fontId="0" fillId="0" borderId="0" xfId="0" applyAlignment="1">
      <alignment horizontal="center" vertical="center"/>
    </xf>
    <xf numFmtId="0" fontId="20" fillId="0" borderId="0" xfId="0" applyFont="1"/>
    <xf numFmtId="0" fontId="7" fillId="3" borderId="21" xfId="0" applyFont="1" applyFill="1" applyBorder="1" applyAlignment="1">
      <alignment horizontal="center" vertical="center" wrapText="1"/>
    </xf>
    <xf numFmtId="0" fontId="27" fillId="0" borderId="1" xfId="0" applyFont="1" applyBorder="1" applyAlignment="1">
      <alignment wrapText="1"/>
    </xf>
    <xf numFmtId="0" fontId="16" fillId="0" borderId="0" xfId="0" applyFont="1" applyBorder="1"/>
    <xf numFmtId="3" fontId="18" fillId="0" borderId="0" xfId="0" applyNumberFormat="1" applyFont="1"/>
    <xf numFmtId="3" fontId="0" fillId="0" borderId="0" xfId="0" applyNumberFormat="1" applyBorder="1"/>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28" fillId="4" borderId="6" xfId="3"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0" fillId="0" borderId="0" xfId="0" applyBorder="1" applyAlignment="1">
      <alignment horizontal="left" wrapText="1"/>
    </xf>
    <xf numFmtId="9" fontId="16" fillId="4" borderId="7" xfId="2" applyFont="1" applyFill="1" applyBorder="1" applyAlignment="1">
      <alignment horizontal="center" vertical="center" wrapText="1"/>
    </xf>
    <xf numFmtId="9" fontId="16" fillId="4" borderId="2" xfId="2" applyFont="1" applyFill="1" applyBorder="1" applyAlignment="1">
      <alignment horizontal="center" vertical="center" wrapText="1"/>
    </xf>
    <xf numFmtId="0" fontId="0" fillId="0" borderId="0" xfId="0"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4">
    <cellStyle name="Hipersaite" xfId="3" builtinId="8"/>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uris.vorkalis@karsavasnamsaimnieks.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4"/>
  <sheetViews>
    <sheetView view="pageBreakPreview" topLeftCell="A7" zoomScale="80" zoomScaleNormal="90" zoomScaleSheetLayoutView="80" workbookViewId="0">
      <selection activeCell="C13" sqref="C13"/>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11" ht="49.5" customHeight="1" thickBot="1" x14ac:dyDescent="0.35">
      <c r="A1" s="7" t="s">
        <v>143</v>
      </c>
      <c r="B1" s="109" t="s">
        <v>168</v>
      </c>
      <c r="C1" s="110"/>
      <c r="D1" s="110"/>
    </row>
    <row r="2" spans="1:11" ht="49.5" customHeight="1" thickBot="1" x14ac:dyDescent="0.35">
      <c r="A2" s="101" t="s">
        <v>169</v>
      </c>
      <c r="B2" s="111" t="s">
        <v>149</v>
      </c>
      <c r="C2" s="112"/>
      <c r="D2" s="113"/>
      <c r="E2" s="102"/>
      <c r="F2" s="102"/>
      <c r="G2" s="102"/>
    </row>
    <row r="3" spans="1:11" ht="49.5" customHeight="1" thickBot="1" x14ac:dyDescent="0.35">
      <c r="A3" s="101" t="s">
        <v>170</v>
      </c>
      <c r="B3" s="111" t="s">
        <v>173</v>
      </c>
      <c r="C3" s="112"/>
      <c r="D3" s="113"/>
      <c r="E3" s="102"/>
      <c r="F3" s="102"/>
      <c r="G3" s="102"/>
      <c r="K3" s="103"/>
    </row>
    <row r="4" spans="1:11" ht="49.2" customHeight="1" thickBot="1" x14ac:dyDescent="0.35">
      <c r="A4" s="101" t="s">
        <v>171</v>
      </c>
      <c r="B4" s="111" t="s">
        <v>174</v>
      </c>
      <c r="C4" s="112"/>
      <c r="D4" s="113"/>
      <c r="E4" s="102"/>
      <c r="F4" s="102"/>
      <c r="G4" s="102"/>
    </row>
    <row r="5" spans="1:11" ht="49.2" customHeight="1" thickBot="1" x14ac:dyDescent="0.35">
      <c r="A5" s="104" t="s">
        <v>172</v>
      </c>
      <c r="B5" s="114" t="s">
        <v>180</v>
      </c>
      <c r="C5" s="112"/>
      <c r="D5" s="113"/>
      <c r="E5" s="102"/>
      <c r="F5" s="102"/>
      <c r="G5" s="102"/>
    </row>
    <row r="6" spans="1:11" ht="21.75" customHeight="1" x14ac:dyDescent="0.3">
      <c r="A6" s="5"/>
      <c r="B6" s="6"/>
      <c r="C6" s="6"/>
      <c r="D6" s="6"/>
    </row>
    <row r="7" spans="1:11" s="4" customFormat="1" ht="18" customHeight="1" x14ac:dyDescent="0.3">
      <c r="A7" s="119" t="s">
        <v>111</v>
      </c>
      <c r="B7" s="119"/>
      <c r="C7" s="119"/>
      <c r="D7" s="119"/>
      <c r="E7" s="124" t="s">
        <v>112</v>
      </c>
      <c r="F7" s="124"/>
      <c r="G7" s="124"/>
      <c r="H7" s="124"/>
    </row>
    <row r="8" spans="1:11" ht="55.5" customHeight="1" x14ac:dyDescent="0.3">
      <c r="A8" s="121" t="s">
        <v>7</v>
      </c>
      <c r="B8" s="121" t="s">
        <v>93</v>
      </c>
      <c r="C8" s="121" t="s">
        <v>128</v>
      </c>
      <c r="D8" s="120" t="s">
        <v>22</v>
      </c>
      <c r="E8" s="125" t="s">
        <v>7</v>
      </c>
      <c r="F8" s="125" t="s">
        <v>113</v>
      </c>
      <c r="G8" s="125" t="s">
        <v>9</v>
      </c>
      <c r="H8" s="126" t="s">
        <v>22</v>
      </c>
    </row>
    <row r="9" spans="1:11" ht="129" customHeight="1" x14ac:dyDescent="0.3">
      <c r="A9" s="121"/>
      <c r="B9" s="121"/>
      <c r="C9" s="121"/>
      <c r="D9" s="120"/>
      <c r="E9" s="125"/>
      <c r="F9" s="125"/>
      <c r="G9" s="125"/>
      <c r="H9" s="126"/>
    </row>
    <row r="10" spans="1:11" x14ac:dyDescent="0.3">
      <c r="A10" s="116" t="s">
        <v>18</v>
      </c>
      <c r="B10" s="116"/>
      <c r="C10" s="116"/>
      <c r="D10" s="116"/>
      <c r="E10" s="129" t="s">
        <v>133</v>
      </c>
      <c r="F10" s="129"/>
      <c r="G10" s="129"/>
      <c r="H10" s="129"/>
    </row>
    <row r="11" spans="1:11" ht="46.95" customHeight="1" x14ac:dyDescent="0.3">
      <c r="A11" s="18" t="s">
        <v>19</v>
      </c>
      <c r="B11" s="8"/>
      <c r="C11" s="17">
        <v>980</v>
      </c>
      <c r="D11" s="8">
        <f>D12+D13+D14</f>
        <v>0</v>
      </c>
      <c r="E11" s="70" t="s">
        <v>129</v>
      </c>
      <c r="F11" s="71"/>
      <c r="G11" s="72">
        <v>827</v>
      </c>
      <c r="H11" s="71" t="e">
        <f>#REF!+H12+H14</f>
        <v>#REF!</v>
      </c>
    </row>
    <row r="12" spans="1:11" x14ac:dyDescent="0.3">
      <c r="A12" s="19" t="s">
        <v>0</v>
      </c>
      <c r="B12" s="45">
        <v>9100</v>
      </c>
      <c r="C12" s="9"/>
      <c r="D12" s="56">
        <v>0</v>
      </c>
      <c r="E12" s="132" t="s">
        <v>117</v>
      </c>
      <c r="F12" s="134">
        <v>8000</v>
      </c>
      <c r="G12" s="138"/>
      <c r="H12" s="136">
        <v>0</v>
      </c>
    </row>
    <row r="13" spans="1:11" x14ac:dyDescent="0.3">
      <c r="A13" s="19" t="s">
        <v>1</v>
      </c>
      <c r="B13" s="45">
        <v>1000</v>
      </c>
      <c r="C13" s="9"/>
      <c r="D13" s="56">
        <v>0</v>
      </c>
      <c r="E13" s="133"/>
      <c r="F13" s="135"/>
      <c r="G13" s="139"/>
      <c r="H13" s="137"/>
    </row>
    <row r="14" spans="1:11" x14ac:dyDescent="0.3">
      <c r="A14" s="19" t="s">
        <v>4</v>
      </c>
      <c r="B14" s="45">
        <v>2430</v>
      </c>
      <c r="C14" s="9"/>
      <c r="D14" s="31">
        <v>0</v>
      </c>
      <c r="E14" s="19" t="s">
        <v>4</v>
      </c>
      <c r="F14" s="45"/>
      <c r="G14" s="9"/>
      <c r="H14" s="31">
        <v>0</v>
      </c>
    </row>
    <row r="15" spans="1:11" ht="62.4" x14ac:dyDescent="0.3">
      <c r="A15" s="20" t="s">
        <v>21</v>
      </c>
      <c r="B15" s="12"/>
      <c r="C15" s="13"/>
      <c r="D15" s="14">
        <f>D16+D17+D18</f>
        <v>0</v>
      </c>
      <c r="E15" s="73" t="s">
        <v>130</v>
      </c>
      <c r="F15" s="74"/>
      <c r="G15" s="75"/>
      <c r="H15" s="76">
        <f>H16+H17+H18</f>
        <v>0</v>
      </c>
    </row>
    <row r="16" spans="1:11" x14ac:dyDescent="0.3">
      <c r="A16" s="19" t="s">
        <v>2</v>
      </c>
      <c r="B16" s="45">
        <v>5</v>
      </c>
      <c r="C16" s="9"/>
      <c r="D16" s="56">
        <v>0</v>
      </c>
      <c r="E16" s="19" t="s">
        <v>118</v>
      </c>
      <c r="F16" s="45"/>
      <c r="G16" s="9"/>
      <c r="H16" s="56">
        <v>0</v>
      </c>
    </row>
    <row r="17" spans="1:9" ht="41.4" x14ac:dyDescent="0.3">
      <c r="A17" s="19" t="s">
        <v>12</v>
      </c>
      <c r="B17" s="45"/>
      <c r="C17" s="9"/>
      <c r="D17" s="56">
        <v>0</v>
      </c>
      <c r="E17" s="19" t="s">
        <v>119</v>
      </c>
      <c r="F17" s="45"/>
      <c r="G17" s="9"/>
      <c r="H17" s="56">
        <v>0</v>
      </c>
    </row>
    <row r="18" spans="1:9" ht="27.6" x14ac:dyDescent="0.3">
      <c r="A18" s="19" t="s">
        <v>11</v>
      </c>
      <c r="B18" s="45"/>
      <c r="C18" s="9"/>
      <c r="D18" s="56">
        <v>0</v>
      </c>
      <c r="E18" s="19" t="s">
        <v>120</v>
      </c>
      <c r="F18" s="45"/>
      <c r="G18" s="9"/>
      <c r="H18" s="56">
        <v>0</v>
      </c>
    </row>
    <row r="19" spans="1:9" ht="85.95" customHeight="1" x14ac:dyDescent="0.3">
      <c r="A19" s="18" t="s">
        <v>20</v>
      </c>
      <c r="B19" s="8"/>
      <c r="C19" s="17" t="s">
        <v>23</v>
      </c>
      <c r="D19" s="8">
        <f>D20+D21+D22</f>
        <v>0</v>
      </c>
      <c r="E19" s="70" t="s">
        <v>131</v>
      </c>
      <c r="F19" s="71"/>
      <c r="G19" s="72" t="s">
        <v>23</v>
      </c>
      <c r="H19" s="71" t="e">
        <f>#REF!+H20+H22</f>
        <v>#REF!</v>
      </c>
    </row>
    <row r="20" spans="1:9" x14ac:dyDescent="0.3">
      <c r="A20" s="19" t="s">
        <v>0</v>
      </c>
      <c r="B20" s="45"/>
      <c r="C20" s="9"/>
      <c r="D20" s="56">
        <v>0</v>
      </c>
      <c r="E20" s="132" t="s">
        <v>1</v>
      </c>
      <c r="F20" s="140"/>
      <c r="G20" s="122"/>
      <c r="H20" s="127">
        <v>0</v>
      </c>
    </row>
    <row r="21" spans="1:9" x14ac:dyDescent="0.3">
      <c r="A21" s="19" t="s">
        <v>1</v>
      </c>
      <c r="B21" s="45"/>
      <c r="C21" s="9"/>
      <c r="D21" s="56">
        <v>0</v>
      </c>
      <c r="E21" s="133"/>
      <c r="F21" s="141"/>
      <c r="G21" s="123"/>
      <c r="H21" s="128"/>
    </row>
    <row r="22" spans="1:9" x14ac:dyDescent="0.3">
      <c r="A22" s="19" t="s">
        <v>4</v>
      </c>
      <c r="B22" s="45"/>
      <c r="C22" s="9"/>
      <c r="D22" s="31">
        <v>0</v>
      </c>
      <c r="E22" s="19" t="s">
        <v>4</v>
      </c>
      <c r="F22" s="45"/>
      <c r="G22" s="9"/>
      <c r="H22" s="31">
        <v>0</v>
      </c>
    </row>
    <row r="23" spans="1:9" ht="78" x14ac:dyDescent="0.3">
      <c r="A23" s="20" t="s">
        <v>114</v>
      </c>
      <c r="B23" s="12"/>
      <c r="C23" s="13"/>
      <c r="D23" s="14">
        <f>D24+D25+D26</f>
        <v>0</v>
      </c>
      <c r="E23" s="73" t="s">
        <v>132</v>
      </c>
      <c r="F23" s="74"/>
      <c r="G23" s="75"/>
      <c r="H23" s="76">
        <f>H24+H25+H26</f>
        <v>0</v>
      </c>
    </row>
    <row r="24" spans="1:9" x14ac:dyDescent="0.3">
      <c r="A24" s="19" t="s">
        <v>2</v>
      </c>
      <c r="B24" s="45"/>
      <c r="C24" s="9"/>
      <c r="D24" s="56">
        <v>0</v>
      </c>
      <c r="E24" s="19" t="s">
        <v>118</v>
      </c>
      <c r="F24" s="45"/>
      <c r="G24" s="9"/>
      <c r="H24" s="56">
        <v>0</v>
      </c>
    </row>
    <row r="25" spans="1:9" ht="41.4" x14ac:dyDescent="0.3">
      <c r="A25" s="19" t="s">
        <v>12</v>
      </c>
      <c r="B25" s="45"/>
      <c r="C25" s="9"/>
      <c r="D25" s="56">
        <v>0</v>
      </c>
      <c r="E25" s="19" t="s">
        <v>119</v>
      </c>
      <c r="F25" s="45"/>
      <c r="G25" s="9"/>
      <c r="H25" s="56">
        <v>0</v>
      </c>
    </row>
    <row r="26" spans="1:9" ht="27.6" x14ac:dyDescent="0.3">
      <c r="A26" s="19" t="s">
        <v>11</v>
      </c>
      <c r="B26" s="45"/>
      <c r="C26" s="9"/>
      <c r="D26" s="56">
        <v>0</v>
      </c>
      <c r="E26" s="19" t="s">
        <v>120</v>
      </c>
      <c r="F26" s="45"/>
      <c r="G26" s="9"/>
      <c r="H26" s="56">
        <v>0</v>
      </c>
    </row>
    <row r="27" spans="1:9" x14ac:dyDescent="0.3">
      <c r="A27" s="116" t="s">
        <v>5</v>
      </c>
      <c r="B27" s="116"/>
      <c r="C27" s="116"/>
      <c r="D27" s="116"/>
      <c r="E27" s="129" t="s">
        <v>115</v>
      </c>
      <c r="F27" s="129"/>
      <c r="G27" s="129"/>
      <c r="H27" s="129"/>
    </row>
    <row r="28" spans="1:9" ht="31.2" customHeight="1" x14ac:dyDescent="0.3">
      <c r="A28" s="20" t="s">
        <v>8</v>
      </c>
      <c r="B28" s="15"/>
      <c r="C28" s="13"/>
      <c r="D28" s="8">
        <f>SUM(D29:D33)</f>
        <v>0</v>
      </c>
      <c r="E28" s="73" t="s">
        <v>116</v>
      </c>
      <c r="F28" s="77"/>
      <c r="G28" s="75"/>
      <c r="H28" s="71">
        <f>SUM(H29:H33)</f>
        <v>0</v>
      </c>
      <c r="I28" t="s">
        <v>121</v>
      </c>
    </row>
    <row r="29" spans="1:9" x14ac:dyDescent="0.3">
      <c r="A29" s="19" t="s">
        <v>0</v>
      </c>
      <c r="B29" s="57"/>
      <c r="C29" s="16"/>
      <c r="D29" s="31">
        <v>0</v>
      </c>
      <c r="E29" s="132" t="s">
        <v>1</v>
      </c>
      <c r="F29" s="142"/>
      <c r="G29" s="144"/>
      <c r="H29" s="127">
        <v>0</v>
      </c>
    </row>
    <row r="30" spans="1:9" x14ac:dyDescent="0.3">
      <c r="A30" s="19" t="s">
        <v>1</v>
      </c>
      <c r="B30" s="45"/>
      <c r="C30" s="9"/>
      <c r="D30" s="56">
        <v>0</v>
      </c>
      <c r="E30" s="133"/>
      <c r="F30" s="143"/>
      <c r="G30" s="145"/>
      <c r="H30" s="128"/>
    </row>
    <row r="31" spans="1:9" x14ac:dyDescent="0.3">
      <c r="A31" s="19" t="s">
        <v>3</v>
      </c>
      <c r="B31" s="45"/>
      <c r="C31" s="9"/>
      <c r="D31" s="56">
        <v>0</v>
      </c>
      <c r="E31" s="19" t="s">
        <v>122</v>
      </c>
      <c r="F31" s="45"/>
      <c r="G31" s="9"/>
      <c r="H31" s="56">
        <v>0</v>
      </c>
    </row>
    <row r="32" spans="1:9" ht="31.95" customHeight="1" x14ac:dyDescent="0.3">
      <c r="A32" s="19" t="s">
        <v>16</v>
      </c>
      <c r="B32" s="45"/>
      <c r="C32" s="9"/>
      <c r="D32" s="56">
        <v>0</v>
      </c>
      <c r="E32" s="132" t="s">
        <v>123</v>
      </c>
      <c r="F32" s="140"/>
      <c r="G32" s="122"/>
      <c r="H32" s="127"/>
    </row>
    <row r="33" spans="1:8" ht="31.95" customHeight="1" x14ac:dyDescent="0.3">
      <c r="A33" s="19" t="s">
        <v>89</v>
      </c>
      <c r="B33" s="45"/>
      <c r="C33" s="9"/>
      <c r="D33" s="56"/>
      <c r="E33" s="133"/>
      <c r="F33" s="141"/>
      <c r="G33" s="123"/>
      <c r="H33" s="128"/>
    </row>
    <row r="34" spans="1:8" ht="30.6" customHeight="1" x14ac:dyDescent="0.3">
      <c r="A34" s="117" t="s">
        <v>6</v>
      </c>
      <c r="B34" s="118"/>
      <c r="C34" s="118"/>
      <c r="D34" s="118"/>
      <c r="E34" s="130" t="s">
        <v>124</v>
      </c>
      <c r="F34" s="131"/>
      <c r="G34" s="131"/>
      <c r="H34" s="131"/>
    </row>
    <row r="35" spans="1:8" ht="46.8" x14ac:dyDescent="0.3">
      <c r="A35" s="20" t="s">
        <v>84</v>
      </c>
      <c r="B35" s="12"/>
      <c r="C35" s="13"/>
      <c r="D35" s="8">
        <f>SUM(D36:D39)</f>
        <v>0</v>
      </c>
      <c r="E35" s="73" t="s">
        <v>84</v>
      </c>
      <c r="F35" s="74"/>
      <c r="G35" s="75"/>
      <c r="H35" s="71">
        <f>SUM(H36:H38)</f>
        <v>0</v>
      </c>
    </row>
    <row r="36" spans="1:8" ht="69" x14ac:dyDescent="0.3">
      <c r="A36" s="19" t="s">
        <v>13</v>
      </c>
      <c r="B36" s="45"/>
      <c r="C36" s="9"/>
      <c r="D36" s="58">
        <v>0</v>
      </c>
      <c r="E36" s="19" t="s">
        <v>125</v>
      </c>
      <c r="F36" s="45"/>
      <c r="G36" s="9"/>
      <c r="H36" s="58">
        <v>0</v>
      </c>
    </row>
    <row r="37" spans="1:8" ht="27.6" x14ac:dyDescent="0.3">
      <c r="A37" s="19" t="s">
        <v>14</v>
      </c>
      <c r="B37" s="45"/>
      <c r="C37" s="9"/>
      <c r="D37" s="58">
        <v>0</v>
      </c>
      <c r="E37" s="19" t="s">
        <v>126</v>
      </c>
      <c r="F37" s="45"/>
      <c r="G37" s="9"/>
      <c r="H37" s="58">
        <v>0</v>
      </c>
    </row>
    <row r="38" spans="1:8" ht="27.6" x14ac:dyDescent="0.3">
      <c r="A38" s="19" t="s">
        <v>15</v>
      </c>
      <c r="B38" s="45"/>
      <c r="C38" s="9"/>
      <c r="D38" s="58">
        <v>0</v>
      </c>
      <c r="E38" s="19" t="s">
        <v>127</v>
      </c>
      <c r="F38" s="45"/>
      <c r="G38" s="9"/>
      <c r="H38" s="58">
        <v>0</v>
      </c>
    </row>
    <row r="39" spans="1:8" ht="27.6" x14ac:dyDescent="0.3">
      <c r="A39" s="19" t="s">
        <v>17</v>
      </c>
      <c r="B39" s="45"/>
      <c r="C39" s="9"/>
      <c r="D39" s="58">
        <v>0</v>
      </c>
    </row>
    <row r="40" spans="1:8" ht="30" customHeight="1" x14ac:dyDescent="0.3">
      <c r="A40" s="115" t="s">
        <v>10</v>
      </c>
      <c r="B40" s="115"/>
      <c r="C40" s="115"/>
      <c r="D40" s="115"/>
      <c r="E40" s="115" t="s">
        <v>10</v>
      </c>
      <c r="F40" s="115"/>
      <c r="G40" s="115"/>
      <c r="H40" s="115"/>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 ref="B1:D1"/>
    <mergeCell ref="B2:D2"/>
    <mergeCell ref="B3:D3"/>
    <mergeCell ref="B4:D4"/>
    <mergeCell ref="B5:D5"/>
  </mergeCells>
  <hyperlinks>
    <hyperlink ref="B5" r:id="rId1" xr:uid="{A05A22EE-0AC4-4ED2-AF24-EA48B370546C}"/>
  </hyperlinks>
  <pageMargins left="0.7" right="0.7" top="0.75" bottom="0.75" header="0.3" footer="0.3"/>
  <pageSetup paperSize="9" scale="3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view="pageBreakPreview" zoomScaleNormal="100" zoomScaleSheetLayoutView="100" workbookViewId="0">
      <selection activeCell="F4" sqref="F4"/>
    </sheetView>
  </sheetViews>
  <sheetFormatPr defaultRowHeight="14.4" x14ac:dyDescent="0.3"/>
  <cols>
    <col min="1" max="1" width="48.33203125" customWidth="1"/>
    <col min="2" max="2" width="26.88671875" customWidth="1"/>
  </cols>
  <sheetData>
    <row r="1" spans="1:3" ht="101.4" customHeight="1" thickBot="1" x14ac:dyDescent="0.35">
      <c r="A1" s="7" t="s">
        <v>143</v>
      </c>
      <c r="B1" s="94" t="s">
        <v>147</v>
      </c>
    </row>
    <row r="2" spans="1:3" x14ac:dyDescent="0.3">
      <c r="A2" s="5"/>
      <c r="B2" s="6"/>
    </row>
    <row r="3" spans="1:3" ht="30.6" customHeight="1" x14ac:dyDescent="0.3">
      <c r="A3" s="146" t="s">
        <v>101</v>
      </c>
      <c r="B3" s="147"/>
    </row>
    <row r="4" spans="1:3" ht="48.6" customHeight="1" x14ac:dyDescent="0.3">
      <c r="A4" s="65" t="s">
        <v>98</v>
      </c>
      <c r="B4" s="64"/>
    </row>
    <row r="5" spans="1:3" ht="28.8" x14ac:dyDescent="0.3">
      <c r="A5" s="65" t="s">
        <v>99</v>
      </c>
      <c r="B5" s="64" t="s">
        <v>148</v>
      </c>
    </row>
    <row r="6" spans="1:3" ht="28.8" x14ac:dyDescent="0.3">
      <c r="A6" s="65" t="s">
        <v>134</v>
      </c>
      <c r="B6" s="64" t="s">
        <v>150</v>
      </c>
    </row>
    <row r="7" spans="1:3" ht="38.4" customHeight="1" x14ac:dyDescent="0.3">
      <c r="A7" s="65" t="s">
        <v>109</v>
      </c>
      <c r="B7" s="64"/>
    </row>
    <row r="8" spans="1:3" ht="25.2" customHeight="1" x14ac:dyDescent="0.3">
      <c r="A8" s="65" t="s">
        <v>108</v>
      </c>
      <c r="B8" s="100">
        <v>2.2000000000000002</v>
      </c>
    </row>
    <row r="9" spans="1:3" ht="45.6" customHeight="1" x14ac:dyDescent="0.3">
      <c r="A9" s="146" t="s">
        <v>97</v>
      </c>
      <c r="B9" s="147"/>
    </row>
    <row r="10" spans="1:3" ht="48" customHeight="1" x14ac:dyDescent="0.3">
      <c r="A10" s="52" t="s">
        <v>95</v>
      </c>
      <c r="B10" s="31" t="s">
        <v>148</v>
      </c>
    </row>
    <row r="11" spans="1:3" ht="41.4" customHeight="1" x14ac:dyDescent="0.3">
      <c r="A11" s="52" t="s">
        <v>135</v>
      </c>
      <c r="B11" s="31" t="s">
        <v>166</v>
      </c>
    </row>
    <row r="12" spans="1:3" ht="70.2" customHeight="1" x14ac:dyDescent="0.3">
      <c r="A12" s="52" t="s">
        <v>96</v>
      </c>
      <c r="B12" s="64" t="s">
        <v>167</v>
      </c>
      <c r="C12" s="3"/>
    </row>
    <row r="13" spans="1:3" ht="51" customHeight="1" x14ac:dyDescent="0.3">
      <c r="A13" s="52" t="s">
        <v>136</v>
      </c>
      <c r="B13" s="64" t="s">
        <v>178</v>
      </c>
    </row>
    <row r="14" spans="1:3" ht="28.8" x14ac:dyDescent="0.3">
      <c r="A14" s="69" t="s">
        <v>110</v>
      </c>
      <c r="B14" s="88" t="s">
        <v>179</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4"/>
  <sheetViews>
    <sheetView tabSelected="1" view="pageBreakPreview" zoomScale="60" zoomScaleNormal="90" workbookViewId="0">
      <selection activeCell="F18" sqref="F1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2" ht="49.5" customHeight="1" thickBot="1" x14ac:dyDescent="0.35">
      <c r="A1" s="7" t="s">
        <v>143</v>
      </c>
      <c r="B1" s="109" t="s">
        <v>147</v>
      </c>
      <c r="C1" s="110"/>
      <c r="D1" s="110"/>
    </row>
    <row r="2" spans="1:12" ht="21.75" customHeight="1" x14ac:dyDescent="0.3">
      <c r="A2" s="5"/>
      <c r="B2" s="6"/>
      <c r="C2" s="6"/>
      <c r="D2" s="6"/>
    </row>
    <row r="3" spans="1:12" s="4" customFormat="1" ht="18" customHeight="1" x14ac:dyDescent="0.3">
      <c r="A3" s="119" t="s">
        <v>25</v>
      </c>
      <c r="B3" s="119"/>
      <c r="C3" s="119"/>
      <c r="D3" s="119"/>
      <c r="E3" s="106"/>
    </row>
    <row r="4" spans="1:12" s="4" customFormat="1" ht="36" customHeight="1" x14ac:dyDescent="0.3">
      <c r="A4" s="86" t="s">
        <v>145</v>
      </c>
      <c r="B4" s="31">
        <v>2077</v>
      </c>
      <c r="C4" s="84"/>
      <c r="D4" s="84"/>
      <c r="I4"/>
      <c r="J4"/>
      <c r="K4"/>
      <c r="L4"/>
    </row>
    <row r="5" spans="1:12" ht="29.4" customHeight="1" x14ac:dyDescent="0.3">
      <c r="A5" s="25" t="s">
        <v>26</v>
      </c>
      <c r="B5" s="31">
        <v>2077</v>
      </c>
      <c r="C5" s="29"/>
      <c r="D5" s="22"/>
    </row>
    <row r="6" spans="1:12" ht="55.2" x14ac:dyDescent="0.3">
      <c r="A6" s="23" t="s">
        <v>27</v>
      </c>
      <c r="B6" s="31">
        <v>535</v>
      </c>
      <c r="C6" s="29"/>
      <c r="D6" s="105" t="s">
        <v>177</v>
      </c>
      <c r="E6" s="46"/>
      <c r="H6" s="59"/>
    </row>
    <row r="7" spans="1:12" x14ac:dyDescent="0.3">
      <c r="A7" s="23" t="s">
        <v>28</v>
      </c>
      <c r="B7" s="31">
        <v>972</v>
      </c>
      <c r="C7" s="30">
        <f>B7/B4</f>
        <v>0.46798266730861821</v>
      </c>
      <c r="D7" s="10"/>
      <c r="E7" s="46"/>
    </row>
    <row r="8" spans="1:12" ht="28.8" x14ac:dyDescent="0.3">
      <c r="A8" s="23" t="s">
        <v>29</v>
      </c>
      <c r="B8" s="31">
        <v>1038</v>
      </c>
      <c r="C8" s="30">
        <f>B8/B5</f>
        <v>0.49975926817525279</v>
      </c>
      <c r="D8" s="11">
        <v>1096</v>
      </c>
      <c r="E8" s="107"/>
    </row>
    <row r="9" spans="1:12" ht="41.4" x14ac:dyDescent="0.3">
      <c r="A9" s="27"/>
      <c r="B9" s="12"/>
      <c r="C9" s="28" t="s">
        <v>90</v>
      </c>
      <c r="D9" s="28" t="s">
        <v>91</v>
      </c>
      <c r="E9" s="59"/>
      <c r="G9" s="150"/>
      <c r="H9" s="150"/>
      <c r="I9" s="150"/>
      <c r="J9" s="150"/>
    </row>
    <row r="10" spans="1:12" ht="15.6" x14ac:dyDescent="0.3">
      <c r="A10" s="25" t="s">
        <v>30</v>
      </c>
      <c r="B10" s="21">
        <f>B11+B12</f>
        <v>0</v>
      </c>
      <c r="C10" s="21">
        <f>C11+C12</f>
        <v>0</v>
      </c>
      <c r="D10" s="21">
        <f t="shared" ref="D10" si="0">D11+D12</f>
        <v>0</v>
      </c>
      <c r="E10" s="46"/>
    </row>
    <row r="11" spans="1:12" x14ac:dyDescent="0.3">
      <c r="A11" s="23" t="s">
        <v>31</v>
      </c>
      <c r="B11" s="31">
        <v>0</v>
      </c>
      <c r="C11" s="31">
        <v>0</v>
      </c>
      <c r="D11" s="31">
        <v>0</v>
      </c>
      <c r="E11" s="46" t="s">
        <v>165</v>
      </c>
    </row>
    <row r="12" spans="1:12" x14ac:dyDescent="0.3">
      <c r="A12" s="23" t="s">
        <v>32</v>
      </c>
      <c r="B12" s="31">
        <v>0</v>
      </c>
      <c r="C12" s="31">
        <v>0</v>
      </c>
      <c r="D12" s="31">
        <v>0</v>
      </c>
      <c r="E12" s="46"/>
    </row>
    <row r="13" spans="1:12" ht="15.6" x14ac:dyDescent="0.3">
      <c r="A13" s="26" t="s">
        <v>33</v>
      </c>
      <c r="B13" s="31">
        <v>5</v>
      </c>
      <c r="C13" s="29"/>
      <c r="D13" s="29"/>
      <c r="E13" s="46"/>
    </row>
    <row r="14" spans="1:12" x14ac:dyDescent="0.3">
      <c r="A14" s="19" t="s">
        <v>34</v>
      </c>
      <c r="B14" s="31">
        <v>0</v>
      </c>
      <c r="C14" s="29"/>
      <c r="D14" s="29"/>
      <c r="E14" s="46"/>
    </row>
    <row r="15" spans="1:12" x14ac:dyDescent="0.3">
      <c r="A15" s="24" t="s">
        <v>35</v>
      </c>
      <c r="B15" s="31">
        <v>5</v>
      </c>
      <c r="C15" s="29"/>
      <c r="D15" s="29"/>
      <c r="E15" s="46"/>
    </row>
    <row r="16" spans="1:12" ht="15.6" x14ac:dyDescent="0.3">
      <c r="A16" s="25" t="s">
        <v>79</v>
      </c>
      <c r="B16" s="58">
        <v>1</v>
      </c>
      <c r="C16" s="60"/>
      <c r="D16" s="60"/>
      <c r="E16" s="59"/>
    </row>
    <row r="17" spans="1:10" ht="15.6" x14ac:dyDescent="0.3">
      <c r="A17" s="25" t="s">
        <v>137</v>
      </c>
      <c r="B17" s="58" t="s">
        <v>153</v>
      </c>
      <c r="C17" s="60"/>
      <c r="D17" s="60"/>
      <c r="E17" s="59"/>
    </row>
    <row r="18" spans="1:10" ht="45.6" customHeight="1" x14ac:dyDescent="0.3">
      <c r="A18" s="32" t="s">
        <v>92</v>
      </c>
      <c r="B18" s="31" t="s">
        <v>150</v>
      </c>
      <c r="C18" s="29"/>
      <c r="D18" s="29"/>
      <c r="E18" s="46"/>
    </row>
    <row r="19" spans="1:10" ht="62.4" x14ac:dyDescent="0.3">
      <c r="A19" s="32" t="s">
        <v>144</v>
      </c>
      <c r="B19" s="34" t="s">
        <v>150</v>
      </c>
      <c r="C19" s="29"/>
      <c r="D19" s="29"/>
      <c r="E19" s="46"/>
    </row>
    <row r="20" spans="1:10" ht="54.6" customHeight="1" x14ac:dyDescent="0.3">
      <c r="A20" s="32" t="s">
        <v>85</v>
      </c>
      <c r="B20" s="34">
        <v>1</v>
      </c>
      <c r="C20" s="60"/>
      <c r="D20" s="60"/>
      <c r="E20" s="59"/>
    </row>
    <row r="21" spans="1:10" ht="31.2" x14ac:dyDescent="0.3">
      <c r="A21" s="32" t="s">
        <v>86</v>
      </c>
      <c r="B21" s="33">
        <v>85579.5</v>
      </c>
      <c r="C21" s="29"/>
      <c r="D21" s="29"/>
    </row>
    <row r="22" spans="1:10" ht="109.2" x14ac:dyDescent="0.3">
      <c r="A22" s="32" t="s">
        <v>100</v>
      </c>
      <c r="B22" s="33" t="s">
        <v>151</v>
      </c>
      <c r="C22" s="29"/>
      <c r="D22" s="29"/>
      <c r="E22" s="153"/>
      <c r="F22" s="153"/>
      <c r="G22" s="153"/>
      <c r="H22" s="153"/>
      <c r="I22" s="153"/>
      <c r="J22" s="4"/>
    </row>
    <row r="23" spans="1:10" ht="15.6" x14ac:dyDescent="0.3">
      <c r="A23" s="148" t="s">
        <v>67</v>
      </c>
      <c r="B23" s="148"/>
      <c r="C23" s="148"/>
      <c r="D23" s="149"/>
      <c r="E23" s="106"/>
      <c r="F23" s="106"/>
      <c r="G23" s="106"/>
      <c r="H23" s="106"/>
      <c r="I23" s="106"/>
      <c r="J23" s="4"/>
    </row>
    <row r="24" spans="1:10" ht="31.2" x14ac:dyDescent="0.3">
      <c r="A24" s="25" t="s">
        <v>68</v>
      </c>
      <c r="B24" s="31">
        <v>2077</v>
      </c>
      <c r="C24" s="29"/>
      <c r="D24" s="22"/>
      <c r="E24" s="106"/>
      <c r="F24" s="106"/>
      <c r="G24" s="106"/>
      <c r="H24" s="106"/>
      <c r="I24" s="106"/>
      <c r="J24" s="4"/>
    </row>
    <row r="25" spans="1:10" x14ac:dyDescent="0.3">
      <c r="A25" s="23" t="s">
        <v>27</v>
      </c>
      <c r="B25" s="31">
        <v>612</v>
      </c>
      <c r="C25" s="29"/>
      <c r="D25" s="10"/>
      <c r="E25" s="106"/>
      <c r="F25" s="106"/>
      <c r="G25" s="106"/>
      <c r="H25" s="106"/>
      <c r="I25" s="106"/>
      <c r="J25" s="4"/>
    </row>
    <row r="26" spans="1:10" x14ac:dyDescent="0.3">
      <c r="A26" s="23" t="s">
        <v>28</v>
      </c>
      <c r="B26" s="31">
        <v>1176</v>
      </c>
      <c r="C26" s="30">
        <f>B26/B24</f>
        <v>0.56620125180548864</v>
      </c>
      <c r="D26" s="10"/>
      <c r="E26" s="4"/>
      <c r="F26" s="4"/>
      <c r="G26" s="4"/>
      <c r="H26" s="4"/>
      <c r="I26" s="4"/>
      <c r="J26" s="4"/>
    </row>
    <row r="27" spans="1:10" ht="28.8" x14ac:dyDescent="0.3">
      <c r="A27" s="23" t="s">
        <v>29</v>
      </c>
      <c r="B27" s="31">
        <v>1250</v>
      </c>
      <c r="C27" s="30">
        <f>B27/B24</f>
        <v>0.60182956186807901</v>
      </c>
      <c r="D27" s="11"/>
      <c r="E27" s="108"/>
      <c r="F27" s="4"/>
      <c r="G27" s="4"/>
      <c r="H27" s="4"/>
      <c r="I27" s="4"/>
      <c r="J27" s="4"/>
    </row>
    <row r="28" spans="1:10" ht="41.4" x14ac:dyDescent="0.3">
      <c r="A28" s="27"/>
      <c r="B28" s="12"/>
      <c r="C28" s="28" t="s">
        <v>90</v>
      </c>
      <c r="D28" s="28" t="s">
        <v>91</v>
      </c>
      <c r="E28" s="59"/>
    </row>
    <row r="29" spans="1:10" ht="19.2" customHeight="1" x14ac:dyDescent="0.3">
      <c r="A29" s="25" t="s">
        <v>69</v>
      </c>
      <c r="B29" s="58">
        <v>0</v>
      </c>
      <c r="C29" s="58">
        <v>0</v>
      </c>
      <c r="D29" s="58">
        <v>0</v>
      </c>
    </row>
    <row r="30" spans="1:10" ht="19.2" customHeight="1" x14ac:dyDescent="0.3">
      <c r="A30" s="25" t="s">
        <v>79</v>
      </c>
      <c r="B30" s="58">
        <v>5</v>
      </c>
      <c r="C30" s="60"/>
      <c r="D30" s="61"/>
      <c r="E30" s="62"/>
    </row>
    <row r="31" spans="1:10" ht="37.200000000000003" customHeight="1" x14ac:dyDescent="0.3">
      <c r="A31" s="25" t="s">
        <v>138</v>
      </c>
      <c r="B31" s="92">
        <v>0.42</v>
      </c>
      <c r="C31" s="60"/>
      <c r="D31" s="61"/>
      <c r="E31" s="62"/>
    </row>
    <row r="32" spans="1:10" ht="45" customHeight="1" x14ac:dyDescent="0.3">
      <c r="A32" s="55" t="s">
        <v>74</v>
      </c>
      <c r="B32" s="36" t="s">
        <v>38</v>
      </c>
      <c r="C32" s="36" t="s">
        <v>39</v>
      </c>
      <c r="D32" s="36" t="s">
        <v>41</v>
      </c>
      <c r="E32" s="36" t="s">
        <v>70</v>
      </c>
      <c r="F32" s="36" t="s">
        <v>42</v>
      </c>
      <c r="G32" s="36" t="s">
        <v>56</v>
      </c>
      <c r="H32" s="36" t="s">
        <v>76</v>
      </c>
    </row>
    <row r="33" spans="1:8" ht="28.8" x14ac:dyDescent="0.35">
      <c r="A33" s="39" t="s">
        <v>154</v>
      </c>
      <c r="B33" s="43" t="s">
        <v>155</v>
      </c>
      <c r="C33" s="43">
        <v>2011</v>
      </c>
      <c r="D33" s="43" t="s">
        <v>157</v>
      </c>
      <c r="E33" s="99">
        <v>25.998000000000001</v>
      </c>
      <c r="F33" s="43"/>
      <c r="G33" s="151">
        <v>0.16</v>
      </c>
      <c r="H33" s="43"/>
    </row>
    <row r="34" spans="1:8" ht="28.8" x14ac:dyDescent="0.35">
      <c r="A34" s="39" t="s">
        <v>154</v>
      </c>
      <c r="B34" s="43" t="s">
        <v>155</v>
      </c>
      <c r="C34" s="43">
        <v>2011</v>
      </c>
      <c r="D34" s="43" t="s">
        <v>157</v>
      </c>
      <c r="E34" s="99">
        <v>24.823</v>
      </c>
      <c r="F34" s="43"/>
      <c r="G34" s="152"/>
      <c r="H34" s="43"/>
    </row>
    <row r="35" spans="1:8" x14ac:dyDescent="0.3">
      <c r="A35" s="39" t="s">
        <v>72</v>
      </c>
      <c r="B35" s="43"/>
      <c r="C35" s="43"/>
      <c r="D35" s="43"/>
      <c r="E35" s="43"/>
      <c r="F35" s="43"/>
      <c r="G35" s="43"/>
      <c r="H35" s="43"/>
    </row>
    <row r="36" spans="1:8" ht="57.6" x14ac:dyDescent="0.3">
      <c r="A36" s="55" t="s">
        <v>78</v>
      </c>
      <c r="B36" s="36" t="s">
        <v>38</v>
      </c>
      <c r="C36" s="36" t="s">
        <v>39</v>
      </c>
      <c r="D36" s="36" t="s">
        <v>41</v>
      </c>
      <c r="E36" s="36" t="s">
        <v>80</v>
      </c>
      <c r="F36" s="36" t="s">
        <v>42</v>
      </c>
      <c r="G36" s="36" t="s">
        <v>56</v>
      </c>
      <c r="H36" s="36" t="s">
        <v>77</v>
      </c>
    </row>
    <row r="37" spans="1:8" ht="28.8" x14ac:dyDescent="0.3">
      <c r="A37" s="39" t="s">
        <v>154</v>
      </c>
      <c r="B37" s="43" t="s">
        <v>155</v>
      </c>
      <c r="C37" s="43">
        <v>2011</v>
      </c>
      <c r="D37" s="43" t="s">
        <v>156</v>
      </c>
      <c r="E37" s="43">
        <f>E34+E33</f>
        <v>50.820999999999998</v>
      </c>
      <c r="F37" s="43"/>
      <c r="G37" s="93">
        <v>0.27</v>
      </c>
      <c r="H37" s="43">
        <v>23103</v>
      </c>
    </row>
    <row r="38" spans="1:8" x14ac:dyDescent="0.3">
      <c r="A38" s="39" t="s">
        <v>71</v>
      </c>
      <c r="B38" s="43"/>
      <c r="C38" s="43"/>
      <c r="D38" s="43"/>
      <c r="E38" s="43"/>
      <c r="F38" s="43"/>
      <c r="G38" s="43"/>
      <c r="H38" s="43"/>
    </row>
    <row r="39" spans="1:8" x14ac:dyDescent="0.3">
      <c r="A39" s="39" t="s">
        <v>72</v>
      </c>
      <c r="B39" s="43"/>
      <c r="C39" s="43"/>
      <c r="D39" s="43"/>
      <c r="E39" s="43"/>
      <c r="F39" s="43"/>
      <c r="G39" s="43"/>
      <c r="H39" s="43"/>
    </row>
    <row r="40" spans="1:8" ht="57.6" x14ac:dyDescent="0.3">
      <c r="A40" s="55" t="s">
        <v>73</v>
      </c>
      <c r="B40" s="36" t="s">
        <v>38</v>
      </c>
      <c r="C40" s="36" t="s">
        <v>39</v>
      </c>
      <c r="D40" s="36" t="s">
        <v>75</v>
      </c>
      <c r="E40" s="36" t="s">
        <v>42</v>
      </c>
      <c r="F40" s="36" t="s">
        <v>56</v>
      </c>
      <c r="G40" s="36" t="s">
        <v>81</v>
      </c>
    </row>
    <row r="41" spans="1:8" ht="28.8" x14ac:dyDescent="0.3">
      <c r="A41" s="39" t="s">
        <v>154</v>
      </c>
      <c r="B41" s="43" t="s">
        <v>155</v>
      </c>
      <c r="C41" s="43">
        <v>2011</v>
      </c>
      <c r="D41" s="43">
        <v>200</v>
      </c>
      <c r="E41" s="43"/>
      <c r="F41" s="151">
        <v>0.15</v>
      </c>
      <c r="G41" s="43"/>
      <c r="H41" s="37"/>
    </row>
    <row r="42" spans="1:8" ht="28.8" x14ac:dyDescent="0.3">
      <c r="A42" s="39" t="s">
        <v>154</v>
      </c>
      <c r="B42" s="43" t="s">
        <v>155</v>
      </c>
      <c r="C42" s="43">
        <v>2011</v>
      </c>
      <c r="D42" s="43">
        <v>200</v>
      </c>
      <c r="E42" s="43"/>
      <c r="F42" s="152"/>
      <c r="G42" s="43"/>
      <c r="H42" s="37"/>
    </row>
    <row r="43" spans="1:8" x14ac:dyDescent="0.3">
      <c r="A43" s="39" t="s">
        <v>72</v>
      </c>
      <c r="B43" s="43"/>
      <c r="C43" s="43"/>
      <c r="D43" s="43"/>
      <c r="E43" s="43"/>
      <c r="F43" s="43"/>
      <c r="G43" s="43"/>
      <c r="H43" s="37"/>
    </row>
    <row r="44" spans="1:8" x14ac:dyDescent="0.3">
      <c r="H44" s="4"/>
    </row>
  </sheetData>
  <mergeCells count="7">
    <mergeCell ref="A23:D23"/>
    <mergeCell ref="B1:D1"/>
    <mergeCell ref="A3:D3"/>
    <mergeCell ref="G9:J9"/>
    <mergeCell ref="F41:F42"/>
    <mergeCell ref="G33:G34"/>
    <mergeCell ref="E22:I22"/>
  </mergeCells>
  <pageMargins left="0.7" right="0.7" top="0.75" bottom="0.75" header="0.3" footer="0.3"/>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F13" sqref="F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54" t="str">
        <f>Ūdenssaimniec_ESOŠS_VĒRTĒJUMS!B1</f>
        <v>Kārsavas pilsēta</v>
      </c>
      <c r="C1" s="155"/>
      <c r="D1" s="155"/>
      <c r="E1" s="78"/>
      <c r="F1" s="59"/>
    </row>
    <row r="2" spans="1:11" ht="21.75" customHeight="1" x14ac:dyDescent="0.3">
      <c r="A2" s="5"/>
      <c r="B2" s="6"/>
      <c r="C2" s="6"/>
      <c r="D2" s="6"/>
      <c r="E2" s="6"/>
    </row>
    <row r="3" spans="1:11" s="4" customFormat="1" ht="18" customHeight="1" x14ac:dyDescent="0.3">
      <c r="A3" s="119" t="s">
        <v>36</v>
      </c>
      <c r="B3" s="119"/>
      <c r="C3" s="119"/>
      <c r="D3" s="119"/>
      <c r="E3" s="79"/>
    </row>
    <row r="4" spans="1:11" ht="29.4" customHeight="1" x14ac:dyDescent="0.35">
      <c r="A4" s="42" t="s">
        <v>44</v>
      </c>
      <c r="B4" s="89">
        <v>25560</v>
      </c>
      <c r="C4" s="29"/>
      <c r="D4" s="22"/>
      <c r="E4" s="80"/>
    </row>
    <row r="5" spans="1:11" ht="28.8" x14ac:dyDescent="0.3">
      <c r="A5" s="23" t="s">
        <v>37</v>
      </c>
      <c r="B5" s="31">
        <v>21151</v>
      </c>
      <c r="C5" s="35">
        <f>B5/B4</f>
        <v>0.82750391236306731</v>
      </c>
      <c r="D5" s="10"/>
      <c r="E5" s="81"/>
    </row>
    <row r="6" spans="1:11" ht="28.8" x14ac:dyDescent="0.3">
      <c r="A6" s="23" t="s">
        <v>87</v>
      </c>
      <c r="B6" s="64" t="s">
        <v>160</v>
      </c>
      <c r="C6" s="30" t="e">
        <f>B6/B4</f>
        <v>#VALUE!</v>
      </c>
      <c r="D6" s="10"/>
      <c r="E6" s="81"/>
      <c r="F6" s="59"/>
    </row>
    <row r="7" spans="1:11" ht="57.6" x14ac:dyDescent="0.3">
      <c r="A7" s="63" t="s">
        <v>94</v>
      </c>
      <c r="B7" s="36" t="s">
        <v>38</v>
      </c>
      <c r="C7" s="36" t="s">
        <v>39</v>
      </c>
      <c r="D7" s="36" t="s">
        <v>41</v>
      </c>
      <c r="E7" s="36" t="s">
        <v>139</v>
      </c>
      <c r="F7" s="36" t="s">
        <v>43</v>
      </c>
      <c r="G7" s="36" t="s">
        <v>42</v>
      </c>
      <c r="H7" s="36" t="s">
        <v>56</v>
      </c>
      <c r="I7" s="36" t="s">
        <v>45</v>
      </c>
      <c r="J7" s="36" t="s">
        <v>54</v>
      </c>
      <c r="K7" s="36" t="s">
        <v>55</v>
      </c>
    </row>
    <row r="8" spans="1:11" s="38" customFormat="1" ht="87" x14ac:dyDescent="0.35">
      <c r="A8" s="90" t="s">
        <v>152</v>
      </c>
      <c r="B8" s="43" t="s">
        <v>161</v>
      </c>
      <c r="C8" s="43">
        <v>2011</v>
      </c>
      <c r="D8" s="43">
        <v>400</v>
      </c>
      <c r="E8" s="43" t="s">
        <v>162</v>
      </c>
      <c r="F8" s="43">
        <v>35895</v>
      </c>
      <c r="G8" s="43">
        <v>20</v>
      </c>
      <c r="H8" s="43">
        <v>17</v>
      </c>
      <c r="I8" s="43">
        <v>82155</v>
      </c>
      <c r="J8" s="44">
        <v>43</v>
      </c>
      <c r="K8" s="96" t="s">
        <v>163</v>
      </c>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c r="E10" s="43"/>
      <c r="F10" s="43"/>
      <c r="G10" s="43"/>
      <c r="H10" s="43"/>
      <c r="I10" s="43"/>
      <c r="J10" s="44"/>
      <c r="K10" s="44"/>
    </row>
    <row r="11" spans="1:11" s="38" customFormat="1" ht="77.400000000000006" customHeight="1" x14ac:dyDescent="0.3">
      <c r="A11" s="87" t="s">
        <v>146</v>
      </c>
      <c r="B11" s="43" t="s">
        <v>164</v>
      </c>
      <c r="C11" s="37"/>
      <c r="D11" s="37"/>
      <c r="E11" s="37"/>
      <c r="F11" s="37"/>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40</v>
      </c>
      <c r="B13" s="36" t="s">
        <v>82</v>
      </c>
      <c r="C13" s="36" t="s">
        <v>140</v>
      </c>
      <c r="D13" s="36" t="s">
        <v>48</v>
      </c>
      <c r="E13" s="37"/>
      <c r="F13" s="38"/>
    </row>
    <row r="14" spans="1:11" ht="15" x14ac:dyDescent="0.35">
      <c r="A14" s="156" t="s">
        <v>152</v>
      </c>
      <c r="B14" s="40" t="s">
        <v>49</v>
      </c>
      <c r="C14" s="97">
        <v>140</v>
      </c>
      <c r="D14" s="97">
        <v>4</v>
      </c>
      <c r="E14" s="82"/>
      <c r="F14" s="38"/>
    </row>
    <row r="15" spans="1:11" ht="15" x14ac:dyDescent="0.35">
      <c r="A15" s="157"/>
      <c r="B15" s="40" t="s">
        <v>50</v>
      </c>
      <c r="C15" s="97">
        <v>360</v>
      </c>
      <c r="D15" s="97">
        <v>44</v>
      </c>
      <c r="E15" s="82"/>
      <c r="F15" s="38"/>
    </row>
    <row r="16" spans="1:11" ht="15" x14ac:dyDescent="0.35">
      <c r="A16" s="157"/>
      <c r="B16" s="40" t="s">
        <v>51</v>
      </c>
      <c r="C16" s="97">
        <v>140</v>
      </c>
      <c r="D16" s="97">
        <v>4.4000000000000004</v>
      </c>
      <c r="E16" s="82"/>
      <c r="F16" s="38"/>
    </row>
    <row r="17" spans="1:6" ht="15" x14ac:dyDescent="0.35">
      <c r="A17" s="157"/>
      <c r="B17" s="40" t="s">
        <v>52</v>
      </c>
      <c r="C17" s="97">
        <v>54</v>
      </c>
      <c r="D17" s="97">
        <v>12</v>
      </c>
      <c r="E17" s="82"/>
      <c r="F17" s="38"/>
    </row>
    <row r="18" spans="1:6" ht="15" x14ac:dyDescent="0.35">
      <c r="A18" s="157"/>
      <c r="B18" s="40" t="s">
        <v>53</v>
      </c>
      <c r="C18" s="97">
        <v>7.89</v>
      </c>
      <c r="D18" s="98">
        <v>1.06</v>
      </c>
      <c r="E18" s="82"/>
      <c r="F18" s="38"/>
    </row>
    <row r="19" spans="1:6" ht="28.8" x14ac:dyDescent="0.35">
      <c r="A19" s="158"/>
      <c r="B19" s="83" t="s">
        <v>141</v>
      </c>
      <c r="C19" s="97">
        <v>311</v>
      </c>
      <c r="D19" s="29"/>
      <c r="E19" s="82"/>
      <c r="F19" s="38"/>
    </row>
    <row r="20" spans="1:6" ht="29.4" customHeight="1" x14ac:dyDescent="0.3">
      <c r="A20" s="159" t="s">
        <v>46</v>
      </c>
      <c r="B20" s="41" t="s">
        <v>49</v>
      </c>
      <c r="C20" s="45"/>
      <c r="D20" s="45"/>
      <c r="E20" s="82"/>
      <c r="F20" s="38"/>
    </row>
    <row r="21" spans="1:6" x14ac:dyDescent="0.3">
      <c r="A21" s="160"/>
      <c r="B21" s="41" t="s">
        <v>50</v>
      </c>
      <c r="C21" s="45"/>
      <c r="D21" s="45"/>
      <c r="E21" s="82"/>
      <c r="F21" s="38"/>
    </row>
    <row r="22" spans="1:6" x14ac:dyDescent="0.3">
      <c r="A22" s="160"/>
      <c r="B22" s="41" t="s">
        <v>51</v>
      </c>
      <c r="C22" s="45"/>
      <c r="D22" s="45"/>
      <c r="E22" s="82"/>
      <c r="F22" s="38"/>
    </row>
    <row r="23" spans="1:6" x14ac:dyDescent="0.3">
      <c r="A23" s="160"/>
      <c r="B23" s="41" t="s">
        <v>52</v>
      </c>
      <c r="C23" s="45"/>
      <c r="D23" s="45"/>
      <c r="E23" s="82"/>
      <c r="F23" s="38"/>
    </row>
    <row r="24" spans="1:6" x14ac:dyDescent="0.3">
      <c r="A24" s="160"/>
      <c r="B24" s="41" t="s">
        <v>53</v>
      </c>
      <c r="C24" s="45"/>
      <c r="D24" s="45"/>
      <c r="E24" s="82"/>
      <c r="F24" s="38"/>
    </row>
    <row r="25" spans="1:6" ht="28.8" x14ac:dyDescent="0.3">
      <c r="A25" s="161"/>
      <c r="B25" s="83" t="s">
        <v>141</v>
      </c>
      <c r="C25" s="45"/>
      <c r="D25" s="29"/>
    </row>
  </sheetData>
  <mergeCells count="4">
    <mergeCell ref="B1:D1"/>
    <mergeCell ref="A3:D3"/>
    <mergeCell ref="A14:A19"/>
    <mergeCell ref="A20:A25"/>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zoomScale="90" zoomScaleNormal="90" workbookViewId="0">
      <selection activeCell="E6" sqref="E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54" t="str">
        <f>Ūdenssaimniec_ESOŠS_VĒRTĒJUMS!B1</f>
        <v>Kārsavas pilsēta</v>
      </c>
      <c r="C1" s="155"/>
      <c r="D1" s="59"/>
    </row>
    <row r="2" spans="1:4" ht="21.75" customHeight="1" x14ac:dyDescent="0.3">
      <c r="A2" s="5"/>
      <c r="B2" s="6"/>
      <c r="C2" s="6"/>
    </row>
    <row r="3" spans="1:4" s="4" customFormat="1" ht="18" customHeight="1" x14ac:dyDescent="0.3">
      <c r="A3" s="119" t="s">
        <v>61</v>
      </c>
      <c r="B3" s="119"/>
      <c r="C3" s="119"/>
    </row>
    <row r="4" spans="1:4" s="48" customFormat="1" ht="30" customHeight="1" x14ac:dyDescent="0.3">
      <c r="A4" s="49" t="s">
        <v>83</v>
      </c>
      <c r="B4" s="50" t="s">
        <v>149</v>
      </c>
      <c r="C4" s="29"/>
    </row>
    <row r="5" spans="1:4" s="48" customFormat="1" ht="30" customHeight="1" x14ac:dyDescent="0.3">
      <c r="A5" s="49" t="s">
        <v>60</v>
      </c>
      <c r="B5" s="31">
        <v>1707667</v>
      </c>
      <c r="C5" s="29"/>
    </row>
    <row r="6" spans="1:4" s="48" customFormat="1" ht="48" customHeight="1" x14ac:dyDescent="0.3">
      <c r="A6" s="49" t="s">
        <v>103</v>
      </c>
      <c r="B6" s="31">
        <v>0</v>
      </c>
      <c r="C6" s="29"/>
      <c r="D6" s="47"/>
    </row>
    <row r="7" spans="1:4" s="48" customFormat="1" ht="30" customHeight="1" x14ac:dyDescent="0.3">
      <c r="A7" s="49" t="s">
        <v>102</v>
      </c>
      <c r="B7" s="31">
        <v>0</v>
      </c>
      <c r="C7" s="29"/>
      <c r="D7" s="47"/>
    </row>
    <row r="8" spans="1:4" s="48" customFormat="1" ht="28.8" x14ac:dyDescent="0.3">
      <c r="A8" s="49" t="s">
        <v>83</v>
      </c>
      <c r="B8" s="31">
        <v>0</v>
      </c>
      <c r="C8" s="29"/>
      <c r="D8" s="47"/>
    </row>
    <row r="9" spans="1:4" s="48" customFormat="1" x14ac:dyDescent="0.3">
      <c r="A9" s="53"/>
      <c r="B9" s="54"/>
      <c r="C9" s="54"/>
      <c r="D9" s="47"/>
    </row>
    <row r="10" spans="1:4" ht="29.4" customHeight="1" x14ac:dyDescent="0.3">
      <c r="A10" s="42" t="s">
        <v>57</v>
      </c>
      <c r="B10" s="91">
        <v>1.47</v>
      </c>
      <c r="C10" s="29"/>
      <c r="D10" s="46"/>
    </row>
    <row r="11" spans="1:4" x14ac:dyDescent="0.3">
      <c r="A11" s="23" t="s">
        <v>59</v>
      </c>
      <c r="B11" s="91">
        <v>0</v>
      </c>
      <c r="C11" s="35">
        <f>B11/B10</f>
        <v>0</v>
      </c>
    </row>
    <row r="12" spans="1:4" x14ac:dyDescent="0.3">
      <c r="A12" s="23" t="s">
        <v>58</v>
      </c>
      <c r="B12" s="91">
        <v>0</v>
      </c>
      <c r="C12" s="30">
        <f>B12/B10</f>
        <v>0</v>
      </c>
    </row>
    <row r="13" spans="1:4" x14ac:dyDescent="0.3">
      <c r="A13" s="51" t="s">
        <v>142</v>
      </c>
      <c r="B13" s="91">
        <v>11.5</v>
      </c>
      <c r="C13" s="103" t="s">
        <v>175</v>
      </c>
    </row>
    <row r="14" spans="1:4" x14ac:dyDescent="0.3">
      <c r="A14" s="51" t="s">
        <v>104</v>
      </c>
      <c r="B14" s="31">
        <f>25398.55+3583.77+6849.25</f>
        <v>35831.57</v>
      </c>
      <c r="C14" s="29"/>
    </row>
    <row r="15" spans="1:4" x14ac:dyDescent="0.3">
      <c r="A15" s="68" t="s">
        <v>105</v>
      </c>
      <c r="B15" s="34">
        <f>5073.16+14305.85+19974.37</f>
        <v>39353.380000000005</v>
      </c>
      <c r="C15" s="29"/>
    </row>
    <row r="16" spans="1:4" ht="42" customHeight="1" x14ac:dyDescent="0.3">
      <c r="A16" s="66" t="s">
        <v>65</v>
      </c>
      <c r="B16" s="95" t="s">
        <v>158</v>
      </c>
      <c r="C16" s="67"/>
    </row>
    <row r="17" spans="1:3" ht="28.8" x14ac:dyDescent="0.3">
      <c r="A17" s="66" t="s">
        <v>24</v>
      </c>
      <c r="B17" s="45" t="s">
        <v>159</v>
      </c>
      <c r="C17" s="67"/>
    </row>
    <row r="18" spans="1:3" ht="28.8" x14ac:dyDescent="0.3">
      <c r="A18" s="66" t="s">
        <v>88</v>
      </c>
      <c r="B18" s="95" t="s">
        <v>176</v>
      </c>
      <c r="C18" s="67"/>
    </row>
    <row r="19" spans="1:3" ht="15.6" customHeight="1" x14ac:dyDescent="0.3">
      <c r="A19" s="162" t="s">
        <v>62</v>
      </c>
      <c r="B19" s="163"/>
      <c r="C19" s="162"/>
    </row>
    <row r="20" spans="1:3" x14ac:dyDescent="0.3">
      <c r="A20" s="42" t="s">
        <v>63</v>
      </c>
      <c r="B20" s="91">
        <v>1.03</v>
      </c>
      <c r="C20" s="29"/>
    </row>
    <row r="21" spans="1:3" x14ac:dyDescent="0.3">
      <c r="A21" s="51" t="s">
        <v>106</v>
      </c>
      <c r="B21" s="31">
        <f>3525.67+3444.54+12198.61</f>
        <v>19168.82</v>
      </c>
      <c r="C21" s="29"/>
    </row>
    <row r="22" spans="1:3" x14ac:dyDescent="0.3">
      <c r="A22" s="51" t="s">
        <v>107</v>
      </c>
      <c r="B22" s="31">
        <f>3627.12+4970.98+9296.03</f>
        <v>17894.129999999997</v>
      </c>
      <c r="C22" s="29"/>
    </row>
    <row r="23" spans="1:3" ht="28.8" x14ac:dyDescent="0.3">
      <c r="A23" s="52" t="s">
        <v>64</v>
      </c>
      <c r="B23" s="95" t="s">
        <v>158</v>
      </c>
      <c r="C23" s="29"/>
    </row>
    <row r="24" spans="1:3" ht="28.8" x14ac:dyDescent="0.3">
      <c r="A24" s="52" t="s">
        <v>24</v>
      </c>
      <c r="B24" s="45" t="s">
        <v>159</v>
      </c>
      <c r="C24" s="29"/>
    </row>
    <row r="25" spans="1:3" ht="28.8" x14ac:dyDescent="0.3">
      <c r="A25" s="52" t="s">
        <v>66</v>
      </c>
      <c r="B25" s="95" t="s">
        <v>176</v>
      </c>
      <c r="C25" s="29"/>
    </row>
    <row r="26" spans="1:3" x14ac:dyDescent="0.3">
      <c r="A26" s="59"/>
    </row>
  </sheetData>
  <mergeCells count="3">
    <mergeCell ref="B1:C1"/>
    <mergeCell ref="A3:C3"/>
    <mergeCell ref="A19:C19"/>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5</vt:i4>
      </vt:variant>
    </vt:vector>
  </HeadingPairs>
  <TitlesOfParts>
    <vt:vector size="5" baseType="lpstr">
      <vt:lpstr>Investiciju_plans_POST2020</vt:lpstr>
      <vt:lpstr>Par aglo. un dec.kan.</vt:lpstr>
      <vt:lpstr>Ūdenssaimniec_ESOŠS_VĒRTĒJUMS</vt:lpstr>
      <vt:lpstr>NAI_esošais_vērtējums</vt:lpstr>
      <vt:lpstr>Ekonomiskais_novērtējums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2020-03-20T08:42:01Z</dcterms:modified>
</cp:coreProperties>
</file>