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filterPrivacy="1" defaultThemeVersion="124226"/>
  <xr:revisionPtr revIDLastSave="0" documentId="13_ncr:1_{5F8604AC-F350-4842-A860-00D46440E06A}" xr6:coauthVersionLast="36"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4">Ekonomiskais_novērtējums!$A$1:$C$24</definedName>
    <definedName name="_xlnm.Print_Area" localSheetId="1">'Par aglo. un dec.kan.'!$A$1:$G$18</definedName>
    <definedName name="_xlnm.Print_Area" localSheetId="2">Ūdenssaimniec_ESOŠS_VĒRTĒJUMS!$A$1:$H$42</definedName>
  </definedNames>
  <calcPr calcId="191029"/>
</workbook>
</file>

<file path=xl/calcChain.xml><?xml version="1.0" encoding="utf-8"?>
<calcChain xmlns="http://schemas.openxmlformats.org/spreadsheetml/2006/main">
  <c r="F11" i="8" l="1"/>
  <c r="H52" i="1" l="1"/>
  <c r="H45" i="1"/>
  <c r="H40" i="1"/>
  <c r="H36" i="1"/>
  <c r="H26" i="1"/>
  <c r="H11" i="1"/>
  <c r="C25" i="7" l="1"/>
  <c r="C5" i="8"/>
  <c r="C6" i="8"/>
  <c r="C10" i="7"/>
  <c r="D10" i="7"/>
  <c r="B10" i="7"/>
  <c r="C7" i="7"/>
  <c r="C8" i="7"/>
  <c r="D40" i="1" l="1"/>
  <c r="D26" i="1"/>
  <c r="D45" i="1"/>
  <c r="D36" i="1"/>
  <c r="D52" i="1"/>
  <c r="D11" i="1" l="1"/>
</calcChain>
</file>

<file path=xl/sharedStrings.xml><?xml version="1.0" encoding="utf-8"?>
<sst xmlns="http://schemas.openxmlformats.org/spreadsheetml/2006/main" count="294" uniqueCount="201">
  <si>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</si>
  <si>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</si>
  <si>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</si>
  <si>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</si>
  <si>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</si>
  <si>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</si>
  <si>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</si>
  <si>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</si>
  <si>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</si>
  <si>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</si>
  <si>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</si>
  <si>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</si>
  <si>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</si>
  <si>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</si>
  <si>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</si>
  <si>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</si>
  <si>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</si>
  <si>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</si>
  <si>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</si>
  <si>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</si>
  <si>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</si>
  <si>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</si>
  <si>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</si>
  <si>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</si>
  <si>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</si>
  <si>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</si>
  <si>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</si>
  <si>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</si>
  <si>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</si>
  <si>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</si>
  <si>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</si>
  <si>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</si>
  <si>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</si>
  <si>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</si>
  <si>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</si>
  <si>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</si>
  <si>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</si>
  <si>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</si>
  <si>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</si>
  <si>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</si>
  <si>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</si>
  <si>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</si>
  <si>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</si>
  <si>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</si>
  <si>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</si>
  <si>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</si>
  <si>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</si>
  <si>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</si>
  <si>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</si>
  <si>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</si>
  <si>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</si>
  <si>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</si>
  <si>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</si>
  <si>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</si>
  <si>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</si>
  <si>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</si>
  <si>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</si>
  <si>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</si>
  <si>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</si>
  <si>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</si>
  <si>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</si>
  <si>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</si>
  <si>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</si>
  <si>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</si>
  <si>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</si>
  <si>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</si>
  <si>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</si>
  <si>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</si>
  <si>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Ūdens uzglabāšanas iekārtu (ūdentornis, rezervuāri) adrese</t>
  </si>
  <si>
    <t>Ūdens ieguves vietas adrese/nosaukums</t>
  </si>
  <si>
    <t>Projektētā jauda, m3</t>
  </si>
  <si>
    <t>Elektroenerģijas patēriņš, dzeramā ūdens attīrīšanai kWh/gadā</t>
  </si>
  <si>
    <t>Ūdens sagatavošanas iekārtu adrese/nosaukums</t>
  </si>
  <si>
    <t>Konstatēto tīkla avāriju skaits gadā</t>
  </si>
  <si>
    <t>Faktiskais tīklā ievadītais ūdens apjoms m3/gadā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</si>
  <si>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</si>
  <si>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</si>
  <si>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</si>
  <si>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</si>
  <si>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</si>
  <si>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</si>
  <si>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</si>
  <si>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</si>
  <si>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</si>
  <si>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</si>
  <si>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</si>
  <si>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</si>
  <si>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</si>
  <si>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</si>
  <si>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</si>
  <si>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</si>
  <si>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</si>
  <si>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</si>
  <si>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</si>
  <si>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</si>
  <si>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</si>
  <si>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</si>
  <si>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</si>
  <si>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</si>
  <si>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</si>
  <si>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</si>
  <si>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</si>
  <si>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</si>
  <si>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</si>
  <si>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</si>
  <si>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</si>
  <si>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</si>
  <si>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</si>
  <si>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</si>
  <si>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</si>
  <si>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</si>
  <si>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</si>
  <si>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</si>
  <si>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</si>
  <si>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</si>
  <si>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</si>
  <si>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</si>
  <si>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</si>
  <si>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</si>
  <si>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</si>
  <si>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</si>
  <si>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</si>
  <si>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</si>
  <si>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</si>
  <si>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</si>
  <si>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</si>
  <si>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</si>
  <si>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</si>
  <si>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</si>
  <si>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</si>
  <si>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</si>
  <si>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</si>
  <si>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</si>
  <si>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</si>
  <si>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</si>
  <si>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</si>
  <si>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</si>
  <si>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</si>
  <si>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</si>
  <si>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</si>
  <si>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</si>
  <si>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t>Cik liels ir pašvaldības (uzņēmuma) atbalsts māju pieslēgumu izbūvei, lai pieslēgtos kanalizācijas tīkliem?</t>
  </si>
  <si>
    <t>Cik daudz mājsaimniecībām šāds atbalsts ir sniegts?</t>
  </si>
  <si>
    <t>Cik liels ir pašvaldības (uzņēmuma) atbalsts māju pieslēgumu izbūvei, lai pieslēgtos densapgādes tīkliem?</t>
  </si>
  <si>
    <t>ĀDAŽI</t>
  </si>
  <si>
    <t>SIA "ĀDAŽU ŪDENS"</t>
  </si>
  <si>
    <t>14.01.2020.</t>
  </si>
  <si>
    <t>Aivars Dundurs, Jānis Neilands</t>
  </si>
  <si>
    <t>Jā</t>
  </si>
  <si>
    <t>Ādažu centra attīrīšanas ietaises</t>
  </si>
  <si>
    <t>Ada</t>
  </si>
  <si>
    <t>SIA Ādažu ūdens</t>
  </si>
  <si>
    <t>Nai jaudas nav pietiekamas prognozējami no 2022 gada vajag papildus jaudas 800 m3 dnn</t>
  </si>
  <si>
    <t>Krastupes ielas 6</t>
  </si>
  <si>
    <t>Kadaga</t>
  </si>
  <si>
    <t>Pietiekošs</t>
  </si>
  <si>
    <t>Stapriņi</t>
  </si>
  <si>
    <t xml:space="preserve"> + 800 m3 diennaktī</t>
  </si>
  <si>
    <t>NAI dūņas</t>
  </si>
  <si>
    <t>Tā ir problēma, bet nav risinājuma. Duņas tiek uzglabātas attīrīšanas iekārtās, kur ir liels laukums, bet ilgtermiņā tas nav risinājums</t>
  </si>
  <si>
    <t>2  X 1800 m DN200</t>
  </si>
  <si>
    <t>20 l/s</t>
  </si>
  <si>
    <t>Tiek plānots grozīt aglomerāciju 2021.gadā pievienojot Garkalnes c. (+~600 iedzīvotāji)</t>
  </si>
  <si>
    <t>Tiek rēķināti 3 cilvēki mājsaimniecībā</t>
  </si>
  <si>
    <t>SIA "Ādažu ūdens" ir līgums ar domi par šādu darbu veikšanu. Ir pieņemti darbā cilvēki, kas ievieš decentralizētās sistēmas uzskaiti</t>
  </si>
  <si>
    <t>Asenizācijas transportu reģistru kārto dome</t>
  </si>
  <si>
    <t>Ir apstiprināts SIA Ādažu ūdens attīstības plāns 2019 -2021 gads</t>
  </si>
  <si>
    <t>Pašvaldība līdzfinansējumu nenodrošina.
SIA Ādažu ūdens nodrošina atlikto maksājumu</t>
  </si>
  <si>
    <t>Atliktais maksājums 7 mājsaimniecības</t>
  </si>
  <si>
    <t>Atliktais maksājums 5 mājsaimniecībām</t>
  </si>
  <si>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</si>
  <si>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</si>
  <si>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3 gadā (bojājumi citu celtniecības darbu laikā, garantijas remonts, vecais spiedvads)</t>
  </si>
  <si>
    <t>1 pie NAI 
Pievestajiem notekūdeņiem tiek paņemtas expresanalīzes. Tiek aprēķināts attīrīto notekūdeņu daudzums ar ko atšķaidīt pievestos notekūdeņus, lai iegūtu sadzīves notekūdeņu stāvokli. Samaksa vienāda ar kanalizācijas tarifu atšķaidītā veidā.</t>
  </si>
  <si>
    <r>
      <t xml:space="preserve">CŪS pakalpojumu zonas iedzīvotāju skaits uz </t>
    </r>
    <r>
      <rPr>
        <b/>
        <sz val="12"/>
        <color rgb="FFFF0000"/>
        <rFont val="Calibri"/>
        <family val="2"/>
        <scheme val="minor"/>
      </rPr>
      <t>(01.01.2019)</t>
    </r>
  </si>
  <si>
    <t>Dūņas tiek uzkrātas, nav kur vest. Milzīga problēma</t>
  </si>
  <si>
    <t>Līdz 2031 gadam 8936 EUR/gadā</t>
  </si>
  <si>
    <t>Nav izdalīts</t>
  </si>
  <si>
    <t>Tiek meklēti dažādi risinājumi: kredīts, domes finansējums, aizsardzības ministrijas finansējums, lielākie uzņēmēji vai māju attīstītāji.</t>
  </si>
  <si>
    <t>Ir</t>
  </si>
  <si>
    <t xml:space="preserve"> 1.18 bez PVN</t>
  </si>
  <si>
    <t xml:space="preserve"> 1.50 bez PVN (no 2020.g. 1.janvāra)</t>
  </si>
  <si>
    <t>Tarifs ir tāds pats. Pievestie notekūdeņi tiek šķaidīti līdz sadzīves notekūdeņu līmenim un par jauno apjomu ir jānorēķinās</t>
  </si>
  <si>
    <t xml:space="preserve">0.87 bez PVN  
</t>
  </si>
  <si>
    <t>0.94 bez PVN  (no 2020.g. 1.janvāra)</t>
  </si>
  <si>
    <t>Faktiski iegūtais ūdens apjoms m3/dnn</t>
  </si>
  <si>
    <t xml:space="preserve">Aglomerācija apstiprināta 2017.gada 25.jūlijā ar Ādažu novada domes lēmumu Nr.155.
</t>
  </si>
  <si>
    <t>līdz 2021.g. beigām</t>
  </si>
  <si>
    <t>Smilgas</t>
  </si>
  <si>
    <t>Stapriņi 370</t>
  </si>
  <si>
    <t>Stirnu, Strautkalnu ielas 72</t>
  </si>
  <si>
    <t>Strazdu, Cielavu, Stārķu, Vanagu, Lakstīgalu 75</t>
  </si>
  <si>
    <t>Saules pļavu raj. 120</t>
  </si>
  <si>
    <t>Smilgas 21</t>
  </si>
  <si>
    <t>Veckūlas iela 68</t>
  </si>
  <si>
    <t>Garkalnes c. 613</t>
  </si>
  <si>
    <t>Garkalnes</t>
  </si>
  <si>
    <t>Stirnu</t>
  </si>
  <si>
    <t>Strazdu</t>
  </si>
  <si>
    <t>Saules pļava</t>
  </si>
  <si>
    <t>Veckūlas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</si>
</sst>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sz val="20"/>
      <color theme="1"/>
      <name val="Calibri"/>
      <family val="2"/>
      <scheme val="minor"/>
    </font>
    <font>
      <i/>
      <sz val="9"/>
      <name val="Calibri"/>
      <family val="2"/>
      <scheme val="minor"/>
    </font>
    <font>
      <sz val="14"/>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diagonalUp="1">
      <left style="thin">
        <color indexed="64"/>
      </left>
      <right style="thin">
        <color indexed="64"/>
      </right>
      <top/>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2" fillId="0" borderId="0"/>
  </cellStyleXfs>
  <cellXfs count="204">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3"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4"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3" fillId="4" borderId="1" xfId="0" applyNumberFormat="1" applyFont="1" applyFill="1" applyBorder="1" applyAlignment="1">
      <alignment horizontal="right"/>
    </xf>
    <xf numFmtId="10" fontId="0" fillId="0" borderId="1" xfId="0" applyNumberFormat="1" applyBorder="1" applyAlignment="1">
      <alignment vertical="top"/>
    </xf>
    <xf numFmtId="0" fontId="15" fillId="2" borderId="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0" fillId="0" borderId="0" xfId="0" applyFill="1"/>
    <xf numFmtId="3" fontId="15" fillId="2" borderId="7" xfId="0" applyNumberFormat="1" applyFont="1" applyFill="1" applyBorder="1" applyAlignment="1">
      <alignment vertical="top"/>
    </xf>
    <xf numFmtId="3" fontId="15" fillId="2" borderId="1" xfId="0" applyNumberFormat="1" applyFont="1" applyFill="1" applyBorder="1" applyAlignment="1">
      <alignment vertical="top"/>
    </xf>
    <xf numFmtId="0" fontId="15" fillId="0" borderId="1" xfId="0" applyFont="1" applyFill="1" applyBorder="1" applyAlignment="1">
      <alignment horizontal="left" vertical="top" wrapText="1"/>
    </xf>
    <xf numFmtId="0" fontId="15"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7" fillId="0" borderId="0" xfId="0" applyFont="1"/>
    <xf numFmtId="0" fontId="17" fillId="0" borderId="0" xfId="0" applyFont="1" applyFill="1" applyBorder="1"/>
    <xf numFmtId="0" fontId="19" fillId="0" borderId="0" xfId="0" applyFont="1" applyFill="1" applyBorder="1"/>
    <xf numFmtId="0" fontId="20" fillId="0" borderId="1" xfId="0" applyFont="1" applyFill="1" applyBorder="1" applyAlignment="1">
      <alignment horizontal="left" vertical="center" wrapText="1"/>
    </xf>
    <xf numFmtId="0" fontId="15" fillId="0" borderId="1" xfId="0" applyFont="1" applyBorder="1"/>
    <xf numFmtId="0" fontId="15" fillId="0" borderId="1" xfId="0" applyFont="1" applyBorder="1" applyAlignment="1">
      <alignment wrapText="1"/>
    </xf>
    <xf numFmtId="0" fontId="20"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2"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2" fillId="7" borderId="0" xfId="0" applyFont="1" applyFill="1"/>
    <xf numFmtId="0" fontId="15"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0" fillId="0" borderId="1" xfId="0" applyFont="1" applyBorder="1" applyAlignment="1">
      <alignment wrapText="1"/>
    </xf>
    <xf numFmtId="0" fontId="15" fillId="0" borderId="8" xfId="0" applyFont="1" applyBorder="1" applyAlignment="1">
      <alignment wrapText="1"/>
    </xf>
    <xf numFmtId="0" fontId="3" fillId="0" borderId="13" xfId="0" applyFont="1" applyFill="1" applyBorder="1" applyAlignment="1">
      <alignment vertical="top"/>
    </xf>
    <xf numFmtId="0" fontId="15" fillId="0" borderId="8" xfId="0" applyFont="1" applyBorder="1"/>
    <xf numFmtId="0" fontId="15"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5"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5"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4" fillId="0" borderId="0" xfId="0" applyFont="1"/>
    <xf numFmtId="0" fontId="0" fillId="4" borderId="1" xfId="0" applyNumberFormat="1" applyFill="1" applyBorder="1" applyAlignment="1">
      <alignment vertical="top"/>
    </xf>
    <xf numFmtId="0" fontId="26" fillId="0" borderId="1" xfId="0" applyFont="1" applyFill="1" applyBorder="1" applyAlignment="1">
      <alignment horizontal="center" vertical="center" wrapText="1"/>
    </xf>
    <xf numFmtId="0" fontId="0" fillId="4" borderId="1" xfId="0" applyNumberFormat="1" applyFill="1" applyBorder="1" applyAlignment="1">
      <alignment horizontal="right" vertical="top"/>
    </xf>
    <xf numFmtId="3" fontId="0" fillId="4" borderId="1" xfId="0" applyNumberFormat="1" applyFill="1" applyBorder="1" applyAlignment="1">
      <alignment horizontal="right" vertical="top" wrapText="1"/>
    </xf>
    <xf numFmtId="0" fontId="0" fillId="4" borderId="7" xfId="0" applyNumberFormat="1" applyFill="1" applyBorder="1" applyAlignment="1">
      <alignment vertical="top"/>
    </xf>
    <xf numFmtId="9" fontId="0" fillId="4" borderId="1" xfId="0" applyNumberFormat="1" applyFill="1" applyBorder="1" applyAlignment="1">
      <alignment horizontal="right" vertical="top"/>
    </xf>
    <xf numFmtId="3" fontId="0" fillId="4" borderId="7" xfId="0" applyNumberFormat="1" applyFill="1" applyBorder="1" applyAlignment="1">
      <alignment vertical="top" wrapText="1"/>
    </xf>
    <xf numFmtId="3" fontId="15" fillId="4" borderId="1" xfId="0" applyNumberFormat="1" applyFont="1" applyFill="1" applyBorder="1" applyAlignment="1">
      <alignment horizontal="center" vertical="center" wrapText="1"/>
    </xf>
    <xf numFmtId="9" fontId="15" fillId="4" borderId="1" xfId="0" applyNumberFormat="1" applyFont="1" applyFill="1" applyBorder="1" applyAlignment="1">
      <alignment horizontal="center" vertical="center" wrapText="1"/>
    </xf>
    <xf numFmtId="0" fontId="3" fillId="4" borderId="1" xfId="0" applyFont="1" applyFill="1" applyBorder="1" applyAlignment="1">
      <alignment vertical="top" wrapText="1"/>
    </xf>
    <xf numFmtId="0" fontId="0" fillId="4" borderId="4" xfId="0" applyFill="1" applyBorder="1" applyAlignment="1">
      <alignment horizontal="center" vertical="center"/>
    </xf>
    <xf numFmtId="0" fontId="3" fillId="0" borderId="3" xfId="0" applyFont="1" applyBorder="1" applyAlignment="1">
      <alignment vertical="top" wrapText="1"/>
    </xf>
    <xf numFmtId="0" fontId="0" fillId="4" borderId="1" xfId="0" applyFill="1" applyBorder="1" applyAlignment="1">
      <alignment wrapText="1"/>
    </xf>
    <xf numFmtId="1" fontId="15" fillId="4" borderId="1" xfId="0" applyNumberFormat="1" applyFont="1" applyFill="1" applyBorder="1" applyAlignment="1">
      <alignment horizontal="center" vertical="center" wrapText="1"/>
    </xf>
    <xf numFmtId="3" fontId="0" fillId="4" borderId="1" xfId="0" applyNumberFormat="1" applyFill="1" applyBorder="1" applyAlignment="1">
      <alignment horizontal="center" vertical="top"/>
    </xf>
    <xf numFmtId="9" fontId="0" fillId="4" borderId="1" xfId="0" applyNumberFormat="1" applyFill="1" applyBorder="1" applyAlignment="1">
      <alignment horizontal="center" vertical="top"/>
    </xf>
    <xf numFmtId="0" fontId="0" fillId="7" borderId="0" xfId="0" applyFill="1" applyBorder="1" applyAlignment="1">
      <alignment vertical="center"/>
    </xf>
    <xf numFmtId="3" fontId="0" fillId="4" borderId="8" xfId="0" applyNumberFormat="1" applyFill="1" applyBorder="1" applyAlignment="1">
      <alignment vertical="top"/>
    </xf>
    <xf numFmtId="3" fontId="0" fillId="5" borderId="7" xfId="0" applyNumberFormat="1" applyFill="1" applyBorder="1" applyAlignment="1">
      <alignment vertical="top"/>
    </xf>
    <xf numFmtId="10" fontId="0" fillId="0" borderId="2" xfId="0" applyNumberFormat="1" applyBorder="1" applyAlignment="1">
      <alignment vertical="top"/>
    </xf>
    <xf numFmtId="0" fontId="3" fillId="0" borderId="1" xfId="0" applyFont="1" applyFill="1" applyBorder="1" applyAlignment="1">
      <alignment vertical="top" wrapText="1"/>
    </xf>
    <xf numFmtId="1" fontId="0" fillId="4" borderId="1" xfId="0" applyNumberFormat="1" applyFill="1" applyBorder="1" applyAlignment="1">
      <alignment vertical="top"/>
    </xf>
    <xf numFmtId="3" fontId="0" fillId="4" borderId="7" xfId="0" applyNumberFormat="1" applyFill="1" applyBorder="1" applyAlignment="1">
      <alignment vertical="top"/>
    </xf>
    <xf numFmtId="3" fontId="0" fillId="4" borderId="8" xfId="0" applyNumberFormat="1" applyFill="1" applyBorder="1" applyAlignment="1">
      <alignment vertical="top" wrapText="1"/>
    </xf>
    <xf numFmtId="0" fontId="3" fillId="0" borderId="15" xfId="0" applyFont="1" applyFill="1" applyBorder="1" applyAlignment="1">
      <alignment vertical="top"/>
    </xf>
    <xf numFmtId="0" fontId="3" fillId="7" borderId="3" xfId="0" applyFont="1" applyFill="1" applyBorder="1" applyAlignment="1">
      <alignment vertical="top" wrapText="1"/>
    </xf>
    <xf numFmtId="0" fontId="3" fillId="7" borderId="7" xfId="0" applyFont="1" applyFill="1" applyBorder="1" applyAlignment="1">
      <alignment vertical="top" wrapText="1"/>
    </xf>
    <xf numFmtId="0" fontId="0" fillId="4" borderId="7" xfId="0" applyFill="1" applyBorder="1" applyAlignment="1">
      <alignment horizontal="center" vertical="top"/>
    </xf>
    <xf numFmtId="0" fontId="0" fillId="4" borderId="2" xfId="0" applyFill="1" applyBorder="1" applyAlignment="1">
      <alignment horizontal="center" vertical="top"/>
    </xf>
    <xf numFmtId="0" fontId="0" fillId="0" borderId="0" xfId="0" applyBorder="1" applyAlignment="1">
      <alignment wrapText="1"/>
    </xf>
    <xf numFmtId="3" fontId="21" fillId="0" borderId="0" xfId="0" applyNumberFormat="1" applyFont="1"/>
    <xf numFmtId="0" fontId="0" fillId="0" borderId="0" xfId="0" applyFill="1" applyBorder="1" applyAlignment="1">
      <alignment wrapText="1"/>
    </xf>
    <xf numFmtId="0" fontId="3" fillId="4" borderId="8" xfId="0" applyFont="1" applyFill="1" applyBorder="1" applyAlignment="1">
      <alignment vertical="top"/>
    </xf>
    <xf numFmtId="0" fontId="0" fillId="4" borderId="10" xfId="0" applyFill="1" applyBorder="1" applyAlignment="1">
      <alignment vertical="top"/>
    </xf>
    <xf numFmtId="3" fontId="0" fillId="4" borderId="10" xfId="0" applyNumberFormat="1" applyFill="1" applyBorder="1" applyAlignment="1">
      <alignment vertical="top"/>
    </xf>
    <xf numFmtId="3" fontId="0" fillId="2" borderId="7" xfId="0" applyNumberFormat="1" applyFill="1" applyBorder="1" applyAlignment="1">
      <alignment horizontal="right" vertical="top"/>
    </xf>
    <xf numFmtId="0" fontId="3" fillId="2" borderId="24" xfId="0" applyFont="1" applyFill="1" applyBorder="1" applyAlignment="1">
      <alignment vertical="top"/>
    </xf>
    <xf numFmtId="0" fontId="3" fillId="0" borderId="15" xfId="0" applyFont="1" applyBorder="1" applyAlignment="1">
      <alignment vertical="top"/>
    </xf>
    <xf numFmtId="0" fontId="3" fillId="0" borderId="1" xfId="0" applyFont="1" applyBorder="1" applyAlignment="1">
      <alignment vertical="top" wrapText="1"/>
    </xf>
    <xf numFmtId="3" fontId="0" fillId="8" borderId="7" xfId="0" applyNumberFormat="1" applyFill="1" applyBorder="1" applyAlignment="1">
      <alignment horizontal="right" vertical="top"/>
    </xf>
    <xf numFmtId="0" fontId="3" fillId="0" borderId="2" xfId="0" applyFont="1" applyBorder="1" applyAlignment="1">
      <alignment vertical="top" wrapText="1"/>
    </xf>
    <xf numFmtId="0" fontId="3" fillId="0" borderId="7" xfId="0" applyFont="1" applyBorder="1" applyAlignment="1">
      <alignment horizontal="center" vertical="top" wrapText="1"/>
    </xf>
    <xf numFmtId="0" fontId="3" fillId="0" borderId="11" xfId="0" applyFont="1" applyBorder="1" applyAlignment="1">
      <alignment horizontal="center" vertical="top" wrapText="1"/>
    </xf>
    <xf numFmtId="0" fontId="3" fillId="0" borderId="7" xfId="0" applyFont="1" applyBorder="1" applyAlignment="1">
      <alignment horizontal="center" vertical="top"/>
    </xf>
    <xf numFmtId="0" fontId="3" fillId="0" borderId="2" xfId="0" applyFont="1" applyBorder="1" applyAlignment="1">
      <alignment horizontal="center" vertical="top"/>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25" xfId="0" applyFont="1" applyFill="1" applyBorder="1" applyAlignment="1">
      <alignment horizontal="left" vertical="top"/>
    </xf>
    <xf numFmtId="0" fontId="3" fillId="4" borderId="26" xfId="0" applyFont="1" applyFill="1" applyBorder="1" applyAlignment="1">
      <alignment horizontal="left" vertical="top"/>
    </xf>
    <xf numFmtId="0" fontId="3" fillId="4" borderId="7" xfId="0" applyFont="1" applyFill="1" applyBorder="1" applyAlignment="1">
      <alignment horizontal="left" vertical="top"/>
    </xf>
    <xf numFmtId="0" fontId="3" fillId="4" borderId="2" xfId="0" applyFont="1" applyFill="1" applyBorder="1" applyAlignment="1">
      <alignment horizontal="left"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0" fillId="4" borderId="16" xfId="0" applyFill="1" applyBorder="1" applyAlignment="1">
      <alignment horizontal="center" vertical="top"/>
    </xf>
    <xf numFmtId="0" fontId="0" fillId="4" borderId="18" xfId="0" applyFill="1" applyBorder="1" applyAlignment="1">
      <alignment horizontal="center" vertical="top"/>
    </xf>
    <xf numFmtId="0" fontId="9" fillId="0" borderId="0" xfId="0" applyFont="1" applyBorder="1" applyAlignment="1">
      <alignment horizontal="left" wrapText="1"/>
    </xf>
    <xf numFmtId="0" fontId="3" fillId="4" borderId="7" xfId="0" applyFont="1" applyFill="1" applyBorder="1" applyAlignment="1">
      <alignment horizontal="right" vertical="top" wrapText="1"/>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3" fillId="4" borderId="7" xfId="0" applyFont="1" applyFill="1" applyBorder="1" applyAlignment="1">
      <alignment horizontal="right" vertical="top"/>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25" fillId="4" borderId="4" xfId="0" applyFont="1" applyFill="1" applyBorder="1" applyAlignment="1">
      <alignment horizontal="center" vertical="center"/>
    </xf>
    <xf numFmtId="0" fontId="25" fillId="4" borderId="5" xfId="0" applyFont="1" applyFill="1" applyBorder="1" applyAlignment="1">
      <alignment horizontal="center" vertical="center"/>
    </xf>
    <xf numFmtId="0" fontId="25" fillId="4" borderId="22" xfId="0" applyFont="1"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7" fillId="4" borderId="6" xfId="0" applyFont="1" applyFill="1" applyBorder="1" applyAlignment="1">
      <alignment horizontal="center" vertical="center"/>
    </xf>
    <xf numFmtId="0" fontId="27" fillId="4" borderId="20" xfId="0" applyFont="1" applyFill="1" applyBorder="1" applyAlignment="1">
      <alignment horizontal="center" vertical="center"/>
    </xf>
    <xf numFmtId="0" fontId="27" fillId="4" borderId="21" xfId="0" applyFont="1" applyFill="1" applyBorder="1" applyAlignment="1">
      <alignment horizontal="center" vertical="center"/>
    </xf>
    <xf numFmtId="0" fontId="3" fillId="0" borderId="14" xfId="0" applyFont="1" applyBorder="1" applyAlignment="1">
      <alignment horizontal="center" vertical="top" wrapText="1"/>
    </xf>
    <xf numFmtId="0" fontId="3" fillId="0" borderId="24" xfId="0" applyFont="1" applyBorder="1" applyAlignment="1">
      <alignment horizontal="center" vertical="top" wrapText="1"/>
    </xf>
    <xf numFmtId="0" fontId="3" fillId="0" borderId="15" xfId="0" applyFont="1" applyBorder="1" applyAlignment="1">
      <alignment horizontal="center" vertical="top"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Border="1" applyAlignment="1">
      <alignment horizontal="center" wrapText="1"/>
    </xf>
    <xf numFmtId="1" fontId="15" fillId="4" borderId="7" xfId="0" applyNumberFormat="1" applyFont="1" applyFill="1" applyBorder="1" applyAlignment="1">
      <alignment horizontal="center" vertical="center" wrapText="1"/>
    </xf>
    <xf numFmtId="1" fontId="15" fillId="4" borderId="2"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26" fillId="0" borderId="7"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16" xfId="0" applyFont="1" applyFill="1" applyBorder="1" applyAlignment="1">
      <alignment horizontal="center" vertical="center" wrapText="1"/>
    </xf>
    <xf numFmtId="0" fontId="16" fillId="4" borderId="17"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xf numFmtId="0" fontId="0" fillId="4" borderId="6" xfId="0" applyFill="1" applyBorder="1" applyAlignment="1">
      <alignment horizontal="center" vertical="center"/>
    </xf>
    <xf numFmtId="0" fontId="0" fillId="4" borderId="21" xfId="0"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71"/>
  <sheetViews>
    <sheetView tabSelected="1" view="pageBreakPreview" topLeftCell="A44" zoomScale="70" zoomScaleNormal="90" zoomScaleSheetLayoutView="70" workbookViewId="0">
      <selection activeCell="L53" sqref="L53"/>
    </sheetView>
  </sheetViews>
  <sheetFormatPr defaultRowHeight="14.4" x14ac:dyDescent="0.3"/>
  <cols>
    <col min="1" max="1" width="40.5546875" style="3" customWidth="1"/>
    <col min="2" max="2" width="25.77734375" customWidth="1"/>
    <col min="3" max="4" width="23.6640625" customWidth="1"/>
    <col min="5" max="5" width="40.6640625" customWidth="1"/>
    <col min="6" max="8" width="23.6640625" customWidth="1"/>
  </cols>
  <sheetData>
    <row r="1" spans="1:8" ht="49.5" customHeight="1" thickBot="1" x14ac:dyDescent="0.35">
      <c r="A1" s="7" t="s">
        <v>134</v>
      </c>
      <c r="B1" s="165" t="s">
        <v>144</v>
      </c>
      <c r="C1" s="166"/>
      <c r="D1" s="167"/>
    </row>
    <row r="2" spans="1:8" ht="49.5" customHeight="1" thickBot="1" x14ac:dyDescent="0.35">
      <c r="A2" s="86" t="s">
        <v>138</v>
      </c>
      <c r="B2" s="171" t="s">
        <v>145</v>
      </c>
      <c r="C2" s="172"/>
      <c r="D2" s="173"/>
    </row>
    <row r="3" spans="1:8" ht="49.5" customHeight="1" thickBot="1" x14ac:dyDescent="0.35">
      <c r="A3" s="86" t="s">
        <v>137</v>
      </c>
      <c r="B3" s="171" t="s">
        <v>146</v>
      </c>
      <c r="C3" s="172"/>
      <c r="D3" s="173"/>
    </row>
    <row r="4" spans="1:8" ht="49.2" customHeight="1" thickBot="1" x14ac:dyDescent="0.35">
      <c r="A4" s="86" t="s">
        <v>139</v>
      </c>
      <c r="B4" s="171" t="s">
        <v>147</v>
      </c>
      <c r="C4" s="172"/>
      <c r="D4" s="173"/>
    </row>
    <row r="5" spans="1:8" ht="49.2" customHeight="1" thickBot="1" x14ac:dyDescent="0.35">
      <c r="A5" s="87" t="s">
        <v>140</v>
      </c>
      <c r="B5" s="171"/>
      <c r="C5" s="172"/>
      <c r="D5" s="173"/>
    </row>
    <row r="6" spans="1:8" ht="21.75" customHeight="1" x14ac:dyDescent="0.3">
      <c r="A6" s="5"/>
      <c r="B6" s="6"/>
      <c r="C6" s="6"/>
      <c r="D6" s="6"/>
    </row>
    <row r="7" spans="1:8" s="4" customFormat="1" ht="18" customHeight="1" x14ac:dyDescent="0.3">
      <c r="A7" s="168" t="s">
        <v>103</v>
      </c>
      <c r="B7" s="168"/>
      <c r="C7" s="168"/>
      <c r="D7" s="168"/>
      <c r="E7" s="159" t="s">
        <v>104</v>
      </c>
      <c r="F7" s="159"/>
      <c r="G7" s="159"/>
      <c r="H7" s="159"/>
    </row>
    <row r="8" spans="1:8" ht="55.5" customHeight="1" x14ac:dyDescent="0.3">
      <c r="A8" s="170" t="s">
        <v>7</v>
      </c>
      <c r="B8" s="170" t="s">
        <v>86</v>
      </c>
      <c r="C8" s="170" t="s">
        <v>119</v>
      </c>
      <c r="D8" s="169" t="s">
        <v>22</v>
      </c>
      <c r="E8" s="160" t="s">
        <v>7</v>
      </c>
      <c r="F8" s="160" t="s">
        <v>105</v>
      </c>
      <c r="G8" s="160" t="s">
        <v>9</v>
      </c>
      <c r="H8" s="161" t="s">
        <v>22</v>
      </c>
    </row>
    <row r="9" spans="1:8" ht="129" customHeight="1" x14ac:dyDescent="0.3">
      <c r="A9" s="170"/>
      <c r="B9" s="170"/>
      <c r="C9" s="170"/>
      <c r="D9" s="169"/>
      <c r="E9" s="160"/>
      <c r="F9" s="160"/>
      <c r="G9" s="160"/>
      <c r="H9" s="161"/>
    </row>
    <row r="10" spans="1:8" x14ac:dyDescent="0.3">
      <c r="A10" s="162" t="s">
        <v>18</v>
      </c>
      <c r="B10" s="162"/>
      <c r="C10" s="162"/>
      <c r="D10" s="162"/>
      <c r="E10" s="144" t="s">
        <v>124</v>
      </c>
      <c r="F10" s="144"/>
      <c r="G10" s="144"/>
      <c r="H10" s="144"/>
    </row>
    <row r="11" spans="1:8" ht="46.95" customHeight="1" x14ac:dyDescent="0.3">
      <c r="A11" s="18" t="s">
        <v>19</v>
      </c>
      <c r="B11" s="8"/>
      <c r="C11" s="124">
        <v>1339</v>
      </c>
      <c r="D11" s="8" t="e">
        <f>D24+D25+#REF!</f>
        <v>#REF!</v>
      </c>
      <c r="E11" s="68" t="s">
        <v>120</v>
      </c>
      <c r="F11" s="69"/>
      <c r="G11" s="128" t="s">
        <v>23</v>
      </c>
      <c r="H11" s="69" t="e">
        <f>#REF!+H24+#REF!</f>
        <v>#REF!</v>
      </c>
    </row>
    <row r="12" spans="1:8" x14ac:dyDescent="0.3">
      <c r="A12" s="19" t="s">
        <v>0</v>
      </c>
      <c r="B12" s="121">
        <v>1500</v>
      </c>
      <c r="C12" s="130" t="s">
        <v>189</v>
      </c>
      <c r="D12" s="122">
        <v>0</v>
      </c>
      <c r="E12" s="134" t="s">
        <v>109</v>
      </c>
      <c r="F12" s="136">
        <v>1800</v>
      </c>
      <c r="G12" s="132" t="s">
        <v>156</v>
      </c>
      <c r="H12" s="145">
        <v>0</v>
      </c>
    </row>
    <row r="13" spans="1:8" x14ac:dyDescent="0.3">
      <c r="A13" s="19" t="s">
        <v>1</v>
      </c>
      <c r="B13" s="121">
        <v>800</v>
      </c>
      <c r="C13" s="131"/>
      <c r="D13" s="122">
        <v>0</v>
      </c>
      <c r="E13" s="135"/>
      <c r="F13" s="137"/>
      <c r="G13" s="133"/>
      <c r="H13" s="146"/>
    </row>
    <row r="14" spans="1:8" ht="22.8" customHeight="1" x14ac:dyDescent="0.3">
      <c r="A14" s="19" t="s">
        <v>0</v>
      </c>
      <c r="B14" s="44">
        <v>1800</v>
      </c>
      <c r="C14" s="130" t="s">
        <v>195</v>
      </c>
      <c r="D14" s="123"/>
      <c r="E14" s="134" t="s">
        <v>109</v>
      </c>
      <c r="F14" s="136">
        <v>1200</v>
      </c>
      <c r="G14" s="132" t="s">
        <v>196</v>
      </c>
      <c r="H14" s="111"/>
    </row>
    <row r="15" spans="1:8" ht="22.8" customHeight="1" x14ac:dyDescent="0.3">
      <c r="A15" s="19" t="s">
        <v>1</v>
      </c>
      <c r="B15" s="44">
        <v>5500</v>
      </c>
      <c r="C15" s="131"/>
      <c r="D15" s="123"/>
      <c r="E15" s="135"/>
      <c r="F15" s="137"/>
      <c r="G15" s="133"/>
      <c r="H15" s="111"/>
    </row>
    <row r="16" spans="1:8" ht="22.8" customHeight="1" x14ac:dyDescent="0.3">
      <c r="A16" s="19" t="s">
        <v>0</v>
      </c>
      <c r="B16" s="121">
        <v>600</v>
      </c>
      <c r="C16" s="131" t="s">
        <v>190</v>
      </c>
      <c r="D16" s="123"/>
      <c r="E16" s="134" t="s">
        <v>109</v>
      </c>
      <c r="F16" s="136">
        <v>1750</v>
      </c>
      <c r="G16" s="132" t="s">
        <v>197</v>
      </c>
      <c r="H16" s="111"/>
    </row>
    <row r="17" spans="1:8" ht="22.8" customHeight="1" x14ac:dyDescent="0.3">
      <c r="A17" s="19" t="s">
        <v>1</v>
      </c>
      <c r="B17" s="121">
        <v>200</v>
      </c>
      <c r="C17" s="131"/>
      <c r="D17" s="123"/>
      <c r="E17" s="135"/>
      <c r="F17" s="137"/>
      <c r="G17" s="133"/>
      <c r="H17" s="111"/>
    </row>
    <row r="18" spans="1:8" x14ac:dyDescent="0.3">
      <c r="A18" s="19" t="s">
        <v>0</v>
      </c>
      <c r="B18" s="121">
        <v>1620</v>
      </c>
      <c r="C18" s="130" t="s">
        <v>191</v>
      </c>
      <c r="D18" s="122">
        <v>0</v>
      </c>
      <c r="E18" s="134" t="s">
        <v>109</v>
      </c>
      <c r="F18" s="136">
        <v>1620</v>
      </c>
      <c r="G18" s="132" t="s">
        <v>198</v>
      </c>
      <c r="H18" s="140">
        <v>0</v>
      </c>
    </row>
    <row r="19" spans="1:8" x14ac:dyDescent="0.3">
      <c r="A19" s="19" t="s">
        <v>1</v>
      </c>
      <c r="B19" s="121">
        <v>50</v>
      </c>
      <c r="C19" s="131"/>
      <c r="D19" s="122">
        <v>0</v>
      </c>
      <c r="E19" s="135"/>
      <c r="F19" s="137"/>
      <c r="G19" s="133"/>
      <c r="H19" s="141"/>
    </row>
    <row r="20" spans="1:8" x14ac:dyDescent="0.3">
      <c r="A20" s="19" t="s">
        <v>0</v>
      </c>
      <c r="B20" s="121">
        <v>600</v>
      </c>
      <c r="C20" s="130" t="s">
        <v>192</v>
      </c>
      <c r="D20" s="122">
        <v>0</v>
      </c>
      <c r="E20" s="134" t="s">
        <v>109</v>
      </c>
      <c r="F20" s="138">
        <v>0</v>
      </c>
      <c r="G20" s="132" t="s">
        <v>199</v>
      </c>
      <c r="H20" s="140">
        <v>0</v>
      </c>
    </row>
    <row r="21" spans="1:8" x14ac:dyDescent="0.3">
      <c r="A21" s="19" t="s">
        <v>1</v>
      </c>
      <c r="B21" s="121">
        <v>250</v>
      </c>
      <c r="C21" s="131"/>
      <c r="D21" s="122">
        <v>0</v>
      </c>
      <c r="E21" s="135"/>
      <c r="F21" s="139"/>
      <c r="G21" s="133"/>
      <c r="H21" s="141"/>
    </row>
    <row r="22" spans="1:8" ht="22.8" customHeight="1" x14ac:dyDescent="0.3">
      <c r="A22" s="19" t="s">
        <v>0</v>
      </c>
      <c r="B22" s="121">
        <v>1600</v>
      </c>
      <c r="C22" s="130" t="s">
        <v>193</v>
      </c>
      <c r="D22" s="123"/>
      <c r="E22" s="134" t="s">
        <v>109</v>
      </c>
      <c r="F22" s="136">
        <v>1600</v>
      </c>
      <c r="G22" s="132" t="s">
        <v>188</v>
      </c>
      <c r="H22" s="111"/>
    </row>
    <row r="23" spans="1:8" ht="22.8" customHeight="1" x14ac:dyDescent="0.3">
      <c r="A23" s="19" t="s">
        <v>1</v>
      </c>
      <c r="B23" s="121">
        <v>250</v>
      </c>
      <c r="C23" s="131"/>
      <c r="D23" s="123"/>
      <c r="E23" s="135"/>
      <c r="F23" s="137"/>
      <c r="G23" s="133"/>
      <c r="H23" s="111"/>
    </row>
    <row r="24" spans="1:8" x14ac:dyDescent="0.3">
      <c r="A24" s="19" t="s">
        <v>0</v>
      </c>
      <c r="B24" s="121">
        <v>400</v>
      </c>
      <c r="C24" s="130" t="s">
        <v>194</v>
      </c>
      <c r="D24" s="122">
        <v>0</v>
      </c>
      <c r="E24" s="134" t="s">
        <v>109</v>
      </c>
      <c r="F24" s="138">
        <v>1000</v>
      </c>
      <c r="G24" s="132" t="s">
        <v>200</v>
      </c>
      <c r="H24" s="116">
        <v>0</v>
      </c>
    </row>
    <row r="25" spans="1:8" x14ac:dyDescent="0.3">
      <c r="A25" s="19" t="s">
        <v>1</v>
      </c>
      <c r="B25" s="121">
        <v>600</v>
      </c>
      <c r="C25" s="131"/>
      <c r="D25" s="122">
        <v>0</v>
      </c>
      <c r="E25" s="135"/>
      <c r="F25" s="139"/>
      <c r="G25" s="133"/>
      <c r="H25" s="117"/>
    </row>
    <row r="26" spans="1:8" ht="62.4" x14ac:dyDescent="0.3">
      <c r="A26" s="20" t="s">
        <v>21</v>
      </c>
      <c r="B26" s="12"/>
      <c r="C26" s="125"/>
      <c r="D26" s="14">
        <f>D27+D34+D35</f>
        <v>2150000</v>
      </c>
      <c r="E26" s="71" t="s">
        <v>121</v>
      </c>
      <c r="F26" s="72"/>
      <c r="G26" s="73"/>
      <c r="H26" s="74">
        <f>H27+H34+H35</f>
        <v>0</v>
      </c>
    </row>
    <row r="27" spans="1:8" ht="23.4" customHeight="1" x14ac:dyDescent="0.3">
      <c r="A27" s="19" t="s">
        <v>2</v>
      </c>
      <c r="B27" s="121">
        <v>2</v>
      </c>
      <c r="C27" s="127">
        <v>370</v>
      </c>
      <c r="D27" s="122">
        <v>0</v>
      </c>
      <c r="E27" s="19" t="s">
        <v>110</v>
      </c>
      <c r="F27" s="44" t="s">
        <v>161</v>
      </c>
      <c r="G27" s="9"/>
      <c r="H27" s="54">
        <v>0</v>
      </c>
    </row>
    <row r="28" spans="1:8" ht="23.4" customHeight="1" x14ac:dyDescent="0.3">
      <c r="A28" s="19" t="s">
        <v>2</v>
      </c>
      <c r="B28" s="121">
        <v>4</v>
      </c>
      <c r="C28" s="129">
        <v>613</v>
      </c>
      <c r="D28" s="122"/>
      <c r="E28" s="19"/>
      <c r="F28" s="44"/>
      <c r="G28" s="9"/>
      <c r="H28" s="54"/>
    </row>
    <row r="29" spans="1:8" ht="23.4" customHeight="1" x14ac:dyDescent="0.3">
      <c r="A29" s="19" t="s">
        <v>2</v>
      </c>
      <c r="B29" s="121">
        <v>1</v>
      </c>
      <c r="C29" s="129">
        <v>72</v>
      </c>
      <c r="D29" s="122"/>
      <c r="E29" s="19"/>
      <c r="F29" s="44"/>
      <c r="G29" s="9"/>
      <c r="H29" s="54"/>
    </row>
    <row r="30" spans="1:8" ht="23.4" customHeight="1" x14ac:dyDescent="0.3">
      <c r="A30" s="19" t="s">
        <v>2</v>
      </c>
      <c r="B30" s="121">
        <v>5</v>
      </c>
      <c r="C30" s="129">
        <v>75</v>
      </c>
      <c r="D30" s="122"/>
      <c r="E30" s="19"/>
      <c r="F30" s="44"/>
      <c r="G30" s="9"/>
      <c r="H30" s="54"/>
    </row>
    <row r="31" spans="1:8" ht="23.4" customHeight="1" x14ac:dyDescent="0.3">
      <c r="A31" s="19" t="s">
        <v>2</v>
      </c>
      <c r="B31" s="121">
        <v>1</v>
      </c>
      <c r="C31" s="129">
        <v>120</v>
      </c>
      <c r="D31" s="122"/>
      <c r="E31" s="19"/>
      <c r="F31" s="44"/>
      <c r="G31" s="9"/>
      <c r="H31" s="54"/>
    </row>
    <row r="32" spans="1:8" ht="23.4" customHeight="1" x14ac:dyDescent="0.3">
      <c r="A32" s="19" t="s">
        <v>2</v>
      </c>
      <c r="B32" s="121">
        <v>1</v>
      </c>
      <c r="C32" s="129">
        <v>21</v>
      </c>
      <c r="D32" s="122"/>
      <c r="E32" s="19"/>
      <c r="F32" s="44"/>
      <c r="G32" s="9"/>
      <c r="H32" s="54"/>
    </row>
    <row r="33" spans="1:8" ht="23.4" customHeight="1" x14ac:dyDescent="0.3">
      <c r="A33" s="19" t="s">
        <v>2</v>
      </c>
      <c r="B33" s="121">
        <v>1</v>
      </c>
      <c r="C33" s="129">
        <v>68</v>
      </c>
      <c r="D33" s="122"/>
      <c r="E33" s="19"/>
      <c r="F33" s="44"/>
      <c r="G33" s="9"/>
      <c r="H33" s="54"/>
    </row>
    <row r="34" spans="1:8" ht="51.6" customHeight="1" x14ac:dyDescent="0.3">
      <c r="A34" s="19" t="s">
        <v>12</v>
      </c>
      <c r="B34" s="44" t="s">
        <v>157</v>
      </c>
      <c r="C34" s="126"/>
      <c r="D34" s="54">
        <v>1900000</v>
      </c>
      <c r="E34" s="19" t="s">
        <v>111</v>
      </c>
      <c r="F34" s="44"/>
      <c r="G34" s="9"/>
      <c r="H34" s="54">
        <v>0</v>
      </c>
    </row>
    <row r="35" spans="1:8" ht="82.8" x14ac:dyDescent="0.3">
      <c r="A35" s="19" t="s">
        <v>11</v>
      </c>
      <c r="B35" s="44" t="s">
        <v>158</v>
      </c>
      <c r="C35" s="100" t="s">
        <v>159</v>
      </c>
      <c r="D35" s="54">
        <v>250000</v>
      </c>
      <c r="E35" s="19" t="s">
        <v>112</v>
      </c>
      <c r="F35" s="44"/>
      <c r="G35" s="9"/>
      <c r="H35" s="54">
        <v>0</v>
      </c>
    </row>
    <row r="36" spans="1:8" ht="85.95" customHeight="1" x14ac:dyDescent="0.3">
      <c r="A36" s="18" t="s">
        <v>20</v>
      </c>
      <c r="B36" s="8"/>
      <c r="C36" s="17" t="s">
        <v>23</v>
      </c>
      <c r="D36" s="8">
        <f>D37+D38+D39</f>
        <v>0</v>
      </c>
      <c r="E36" s="68" t="s">
        <v>122</v>
      </c>
      <c r="F36" s="69"/>
      <c r="G36" s="70" t="s">
        <v>23</v>
      </c>
      <c r="H36" s="69" t="e">
        <f>#REF!+H37+H39</f>
        <v>#REF!</v>
      </c>
    </row>
    <row r="37" spans="1:8" x14ac:dyDescent="0.3">
      <c r="A37" s="19" t="s">
        <v>0</v>
      </c>
      <c r="B37" s="44"/>
      <c r="C37" s="174"/>
      <c r="D37" s="54">
        <v>0</v>
      </c>
      <c r="E37" s="134" t="s">
        <v>1</v>
      </c>
      <c r="F37" s="148"/>
      <c r="G37" s="150"/>
      <c r="H37" s="142">
        <v>0</v>
      </c>
    </row>
    <row r="38" spans="1:8" ht="64.2" customHeight="1" x14ac:dyDescent="0.3">
      <c r="A38" s="19" t="s">
        <v>1</v>
      </c>
      <c r="B38" s="44"/>
      <c r="C38" s="175"/>
      <c r="D38" s="54">
        <v>0</v>
      </c>
      <c r="E38" s="135"/>
      <c r="F38" s="149"/>
      <c r="G38" s="151"/>
      <c r="H38" s="143"/>
    </row>
    <row r="39" spans="1:8" ht="58.8" customHeight="1" x14ac:dyDescent="0.3">
      <c r="A39" s="19" t="s">
        <v>4</v>
      </c>
      <c r="B39" s="44"/>
      <c r="C39" s="176"/>
      <c r="D39" s="31">
        <v>0</v>
      </c>
      <c r="E39" s="19" t="s">
        <v>4</v>
      </c>
      <c r="F39" s="44"/>
      <c r="G39" s="9"/>
      <c r="H39" s="31">
        <v>0</v>
      </c>
    </row>
    <row r="40" spans="1:8" ht="78" x14ac:dyDescent="0.3">
      <c r="A40" s="20" t="s">
        <v>106</v>
      </c>
      <c r="B40" s="12"/>
      <c r="C40" s="13"/>
      <c r="D40" s="14">
        <f>D41+D42+D43</f>
        <v>0</v>
      </c>
      <c r="E40" s="71" t="s">
        <v>123</v>
      </c>
      <c r="F40" s="72"/>
      <c r="G40" s="73"/>
      <c r="H40" s="74">
        <f>H41+H42+H43</f>
        <v>0</v>
      </c>
    </row>
    <row r="41" spans="1:8" x14ac:dyDescent="0.3">
      <c r="A41" s="19" t="s">
        <v>2</v>
      </c>
      <c r="B41" s="44"/>
      <c r="C41" s="9"/>
      <c r="D41" s="54">
        <v>0</v>
      </c>
      <c r="E41" s="19" t="s">
        <v>110</v>
      </c>
      <c r="F41" s="44"/>
      <c r="G41" s="9"/>
      <c r="H41" s="54">
        <v>0</v>
      </c>
    </row>
    <row r="42" spans="1:8" ht="41.4" x14ac:dyDescent="0.3">
      <c r="A42" s="19" t="s">
        <v>12</v>
      </c>
      <c r="B42" s="44"/>
      <c r="C42" s="9"/>
      <c r="D42" s="54">
        <v>0</v>
      </c>
      <c r="E42" s="19" t="s">
        <v>111</v>
      </c>
      <c r="F42" s="44"/>
      <c r="G42" s="9"/>
      <c r="H42" s="54">
        <v>0</v>
      </c>
    </row>
    <row r="43" spans="1:8" ht="102" customHeight="1" x14ac:dyDescent="0.3">
      <c r="A43" s="19" t="s">
        <v>11</v>
      </c>
      <c r="B43" s="44"/>
      <c r="C43" s="9"/>
      <c r="D43" s="54">
        <v>0</v>
      </c>
      <c r="E43" s="19" t="s">
        <v>112</v>
      </c>
      <c r="F43" s="98"/>
      <c r="G43" s="9"/>
      <c r="H43" s="54">
        <v>0</v>
      </c>
    </row>
    <row r="44" spans="1:8" x14ac:dyDescent="0.3">
      <c r="A44" s="162" t="s">
        <v>5</v>
      </c>
      <c r="B44" s="162"/>
      <c r="C44" s="162"/>
      <c r="D44" s="162"/>
      <c r="E44" s="144" t="s">
        <v>107</v>
      </c>
      <c r="F44" s="144"/>
      <c r="G44" s="144"/>
      <c r="H44" s="144"/>
    </row>
    <row r="45" spans="1:8" ht="31.2" customHeight="1" x14ac:dyDescent="0.3">
      <c r="A45" s="20" t="s">
        <v>8</v>
      </c>
      <c r="B45" s="15"/>
      <c r="C45" s="13"/>
      <c r="D45" s="8">
        <f>SUM(D46:D50)</f>
        <v>0</v>
      </c>
      <c r="E45" s="71" t="s">
        <v>108</v>
      </c>
      <c r="F45" s="75"/>
      <c r="G45" s="73"/>
      <c r="H45" s="69">
        <f>SUM(H46:H50)</f>
        <v>0</v>
      </c>
    </row>
    <row r="46" spans="1:8" x14ac:dyDescent="0.3">
      <c r="A46" s="19" t="s">
        <v>0</v>
      </c>
      <c r="B46" s="55"/>
      <c r="C46" s="16"/>
      <c r="D46" s="31">
        <v>0</v>
      </c>
      <c r="E46" s="134" t="s">
        <v>1</v>
      </c>
      <c r="F46" s="152"/>
      <c r="G46" s="154"/>
      <c r="H46" s="142">
        <v>0</v>
      </c>
    </row>
    <row r="47" spans="1:8" ht="87.6" customHeight="1" x14ac:dyDescent="0.3">
      <c r="A47" s="19" t="s">
        <v>1</v>
      </c>
      <c r="B47" s="44" t="s">
        <v>160</v>
      </c>
      <c r="C47" s="9"/>
      <c r="D47" s="54">
        <v>0</v>
      </c>
      <c r="E47" s="135"/>
      <c r="F47" s="153"/>
      <c r="G47" s="155"/>
      <c r="H47" s="143"/>
    </row>
    <row r="48" spans="1:8" x14ac:dyDescent="0.3">
      <c r="A48" s="19" t="s">
        <v>3</v>
      </c>
      <c r="B48" s="44"/>
      <c r="C48" s="9"/>
      <c r="D48" s="54">
        <v>0</v>
      </c>
      <c r="E48" s="19" t="s">
        <v>113</v>
      </c>
      <c r="F48" s="44"/>
      <c r="G48" s="9"/>
      <c r="H48" s="54">
        <v>0</v>
      </c>
    </row>
    <row r="49" spans="1:8" ht="31.95" customHeight="1" x14ac:dyDescent="0.3">
      <c r="A49" s="19" t="s">
        <v>16</v>
      </c>
      <c r="B49" s="44"/>
      <c r="C49" s="9"/>
      <c r="D49" s="54">
        <v>0</v>
      </c>
      <c r="E49" s="134" t="s">
        <v>114</v>
      </c>
      <c r="F49" s="156"/>
      <c r="G49" s="150"/>
      <c r="H49" s="142"/>
    </row>
    <row r="50" spans="1:8" ht="31.95" customHeight="1" x14ac:dyDescent="0.3">
      <c r="A50" s="19" t="s">
        <v>82</v>
      </c>
      <c r="B50" s="44"/>
      <c r="C50" s="9"/>
      <c r="D50" s="54"/>
      <c r="E50" s="135"/>
      <c r="F50" s="149"/>
      <c r="G50" s="151"/>
      <c r="H50" s="143"/>
    </row>
    <row r="51" spans="1:8" ht="30.6" customHeight="1" x14ac:dyDescent="0.3">
      <c r="A51" s="163" t="s">
        <v>6</v>
      </c>
      <c r="B51" s="164"/>
      <c r="C51" s="164"/>
      <c r="D51" s="164"/>
      <c r="E51" s="157" t="s">
        <v>115</v>
      </c>
      <c r="F51" s="158"/>
      <c r="G51" s="158"/>
      <c r="H51" s="158"/>
    </row>
    <row r="52" spans="1:8" ht="46.8" x14ac:dyDescent="0.3">
      <c r="A52" s="20" t="s">
        <v>77</v>
      </c>
      <c r="B52" s="12"/>
      <c r="C52" s="13"/>
      <c r="D52" s="8">
        <f>SUM(D53:D56)</f>
        <v>0</v>
      </c>
      <c r="E52" s="71" t="s">
        <v>77</v>
      </c>
      <c r="F52" s="72"/>
      <c r="G52" s="73"/>
      <c r="H52" s="69">
        <f>SUM(H53:H55)</f>
        <v>0</v>
      </c>
    </row>
    <row r="53" spans="1:8" ht="69" x14ac:dyDescent="0.3">
      <c r="A53" s="19" t="s">
        <v>13</v>
      </c>
      <c r="B53" s="44"/>
      <c r="C53" s="9"/>
      <c r="D53" s="56">
        <v>0</v>
      </c>
      <c r="E53" s="19" t="s">
        <v>116</v>
      </c>
      <c r="F53" s="44"/>
      <c r="G53" s="9"/>
      <c r="H53" s="56">
        <v>0</v>
      </c>
    </row>
    <row r="54" spans="1:8" ht="27.6" x14ac:dyDescent="0.3">
      <c r="A54" s="19" t="s">
        <v>14</v>
      </c>
      <c r="B54" s="44"/>
      <c r="C54" s="9"/>
      <c r="D54" s="56">
        <v>0</v>
      </c>
      <c r="E54" s="19" t="s">
        <v>117</v>
      </c>
      <c r="F54" s="44"/>
      <c r="G54" s="9"/>
      <c r="H54" s="56">
        <v>0</v>
      </c>
    </row>
    <row r="55" spans="1:8" ht="27.6" x14ac:dyDescent="0.3">
      <c r="A55" s="19" t="s">
        <v>15</v>
      </c>
      <c r="B55" s="44"/>
      <c r="C55" s="9"/>
      <c r="D55" s="56">
        <v>0</v>
      </c>
      <c r="E55" s="19" t="s">
        <v>118</v>
      </c>
      <c r="F55" s="44"/>
      <c r="G55" s="9"/>
      <c r="H55" s="56">
        <v>0</v>
      </c>
    </row>
    <row r="56" spans="1:8" ht="27.6" x14ac:dyDescent="0.3">
      <c r="A56" s="19" t="s">
        <v>17</v>
      </c>
      <c r="B56" s="44"/>
      <c r="C56" s="9"/>
      <c r="D56" s="56">
        <v>0</v>
      </c>
    </row>
    <row r="57" spans="1:8" ht="30" customHeight="1" x14ac:dyDescent="0.3">
      <c r="A57" s="147" t="s">
        <v>10</v>
      </c>
      <c r="B57" s="147"/>
      <c r="C57" s="147"/>
      <c r="D57" s="147"/>
      <c r="E57" s="147" t="s">
        <v>10</v>
      </c>
      <c r="F57" s="147"/>
      <c r="G57" s="147"/>
      <c r="H57" s="147"/>
    </row>
    <row r="58" spans="1:8" x14ac:dyDescent="0.3">
      <c r="A58"/>
      <c r="B58" s="1"/>
      <c r="C58" s="1"/>
    </row>
    <row r="59" spans="1:8" x14ac:dyDescent="0.3">
      <c r="A59"/>
    </row>
    <row r="60" spans="1:8" x14ac:dyDescent="0.3">
      <c r="A60"/>
      <c r="B60" s="1"/>
      <c r="C60" s="1"/>
    </row>
    <row r="61" spans="1:8" x14ac:dyDescent="0.3">
      <c r="A61"/>
      <c r="B61" s="2"/>
      <c r="C61" s="2"/>
    </row>
    <row r="62" spans="1:8" x14ac:dyDescent="0.3">
      <c r="A62"/>
    </row>
    <row r="63" spans="1:8" x14ac:dyDescent="0.3">
      <c r="A63"/>
    </row>
    <row r="64" spans="1:8" x14ac:dyDescent="0.3">
      <c r="A64"/>
      <c r="B64" s="1"/>
      <c r="C64" s="1"/>
    </row>
    <row r="65" spans="1:3" x14ac:dyDescent="0.3">
      <c r="A65"/>
      <c r="B65" s="2"/>
      <c r="C65" s="2"/>
    </row>
    <row r="66" spans="1:3" x14ac:dyDescent="0.3">
      <c r="A66"/>
    </row>
    <row r="67" spans="1:3" x14ac:dyDescent="0.3">
      <c r="A67"/>
    </row>
    <row r="68" spans="1:3" x14ac:dyDescent="0.3">
      <c r="A68"/>
      <c r="B68" s="2"/>
      <c r="C68" s="2"/>
    </row>
    <row r="69" spans="1:3" x14ac:dyDescent="0.3">
      <c r="A69"/>
    </row>
    <row r="70" spans="1:3" x14ac:dyDescent="0.3">
      <c r="A70"/>
      <c r="B70" s="1"/>
      <c r="C70" s="1"/>
    </row>
    <row r="71" spans="1:3" x14ac:dyDescent="0.3">
      <c r="A71"/>
      <c r="B71" s="2"/>
      <c r="C71" s="2"/>
    </row>
  </sheetData>
  <mergeCells count="67">
    <mergeCell ref="A57:D57"/>
    <mergeCell ref="A10:D10"/>
    <mergeCell ref="A44:D44"/>
    <mergeCell ref="A51:D51"/>
    <mergeCell ref="B1:D1"/>
    <mergeCell ref="A7:D7"/>
    <mergeCell ref="D8:D9"/>
    <mergeCell ref="A8:A9"/>
    <mergeCell ref="B8:B9"/>
    <mergeCell ref="C8:C9"/>
    <mergeCell ref="B2:D2"/>
    <mergeCell ref="B3:D3"/>
    <mergeCell ref="B4:D4"/>
    <mergeCell ref="B5:D5"/>
    <mergeCell ref="C22:C23"/>
    <mergeCell ref="C37:C39"/>
    <mergeCell ref="E7:H7"/>
    <mergeCell ref="E8:E9"/>
    <mergeCell ref="F8:F9"/>
    <mergeCell ref="G8:G9"/>
    <mergeCell ref="H8:H9"/>
    <mergeCell ref="E18:E19"/>
    <mergeCell ref="E57:H57"/>
    <mergeCell ref="E37:E38"/>
    <mergeCell ref="F37:F38"/>
    <mergeCell ref="G37:G38"/>
    <mergeCell ref="H37:H38"/>
    <mergeCell ref="E46:E47"/>
    <mergeCell ref="F46:F47"/>
    <mergeCell ref="G46:G47"/>
    <mergeCell ref="H46:H47"/>
    <mergeCell ref="E49:E50"/>
    <mergeCell ref="F49:F50"/>
    <mergeCell ref="G49:G50"/>
    <mergeCell ref="E51:H51"/>
    <mergeCell ref="H18:H19"/>
    <mergeCell ref="C14:C15"/>
    <mergeCell ref="C16:C17"/>
    <mergeCell ref="H49:H50"/>
    <mergeCell ref="E10:H10"/>
    <mergeCell ref="E44:H44"/>
    <mergeCell ref="C12:C13"/>
    <mergeCell ref="E12:E13"/>
    <mergeCell ref="F12:F13"/>
    <mergeCell ref="G12:G13"/>
    <mergeCell ref="H12:H13"/>
    <mergeCell ref="C20:C21"/>
    <mergeCell ref="E20:E21"/>
    <mergeCell ref="F20:F21"/>
    <mergeCell ref="G20:G21"/>
    <mergeCell ref="H20:H21"/>
    <mergeCell ref="C24:C25"/>
    <mergeCell ref="G14:G15"/>
    <mergeCell ref="G16:G17"/>
    <mergeCell ref="G22:G23"/>
    <mergeCell ref="G24:G25"/>
    <mergeCell ref="E24:E25"/>
    <mergeCell ref="E14:E15"/>
    <mergeCell ref="E16:E17"/>
    <mergeCell ref="E22:E23"/>
    <mergeCell ref="F14:F15"/>
    <mergeCell ref="F16:F17"/>
    <mergeCell ref="F22:F23"/>
    <mergeCell ref="F24:F25"/>
    <mergeCell ref="F18:F19"/>
    <mergeCell ref="G18:G19"/>
    <mergeCell ref="C18:C19"/>
  </mergeCells>
  <pageMargins left="0.7" right="0.7" top="0.75" bottom="0.75" header="0.3" footer="0.3"/>
  <pageSetup paperSize="9" scale="2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8"/>
  <sheetViews>
    <sheetView view="pageBreakPreview" topLeftCell="A11" zoomScaleNormal="100" zoomScaleSheetLayoutView="100" workbookViewId="0">
      <selection activeCell="E18" sqref="E18"/>
    </sheetView>
  </sheetViews>
  <sheetFormatPr defaultRowHeight="14.4" x14ac:dyDescent="0.3"/>
  <cols>
    <col min="1" max="1" width="48.33203125" customWidth="1"/>
    <col min="2" max="2" width="26.88671875" customWidth="1"/>
  </cols>
  <sheetData>
    <row r="1" spans="1:7" ht="101.4" customHeight="1" thickBot="1" x14ac:dyDescent="0.35">
      <c r="A1" s="7" t="s">
        <v>134</v>
      </c>
      <c r="B1" s="99" t="s">
        <v>144</v>
      </c>
    </row>
    <row r="2" spans="1:7" x14ac:dyDescent="0.3">
      <c r="A2" s="5"/>
      <c r="B2" s="6"/>
    </row>
    <row r="3" spans="1:7" ht="30.6" customHeight="1" x14ac:dyDescent="0.3">
      <c r="A3" s="177" t="s">
        <v>93</v>
      </c>
      <c r="B3" s="178"/>
    </row>
    <row r="4" spans="1:7" ht="126.6" customHeight="1" x14ac:dyDescent="0.3">
      <c r="A4" s="63" t="s">
        <v>91</v>
      </c>
      <c r="B4" s="62" t="s">
        <v>186</v>
      </c>
    </row>
    <row r="5" spans="1:7" ht="28.8" x14ac:dyDescent="0.3">
      <c r="A5" s="63" t="s">
        <v>92</v>
      </c>
      <c r="B5" s="62"/>
    </row>
    <row r="6" spans="1:7" ht="57.6" x14ac:dyDescent="0.3">
      <c r="A6" s="63" t="s">
        <v>125</v>
      </c>
      <c r="B6" s="62" t="s">
        <v>162</v>
      </c>
    </row>
    <row r="7" spans="1:7" ht="38.4" customHeight="1" x14ac:dyDescent="0.3">
      <c r="A7" s="63" t="s">
        <v>101</v>
      </c>
      <c r="B7" s="62"/>
    </row>
    <row r="8" spans="1:7" ht="37.200000000000003" customHeight="1" x14ac:dyDescent="0.3">
      <c r="A8" s="63" t="s">
        <v>100</v>
      </c>
      <c r="B8" s="62" t="s">
        <v>163</v>
      </c>
    </row>
    <row r="9" spans="1:7" ht="45.6" customHeight="1" x14ac:dyDescent="0.3">
      <c r="A9" s="177" t="s">
        <v>90</v>
      </c>
      <c r="B9" s="178"/>
    </row>
    <row r="10" spans="1:7" ht="48" customHeight="1" x14ac:dyDescent="0.3">
      <c r="A10" s="50" t="s">
        <v>88</v>
      </c>
      <c r="B10" s="31" t="s">
        <v>148</v>
      </c>
    </row>
    <row r="11" spans="1:7" ht="41.4" customHeight="1" x14ac:dyDescent="0.3">
      <c r="A11" s="50" t="s">
        <v>126</v>
      </c>
      <c r="B11" s="31" t="s">
        <v>187</v>
      </c>
    </row>
    <row r="12" spans="1:7" ht="70.2" customHeight="1" x14ac:dyDescent="0.3">
      <c r="A12" s="50" t="s">
        <v>89</v>
      </c>
      <c r="B12" s="62" t="s">
        <v>164</v>
      </c>
      <c r="C12" s="179"/>
      <c r="D12" s="180"/>
      <c r="E12" s="180"/>
      <c r="F12" s="180"/>
      <c r="G12" s="180"/>
    </row>
    <row r="13" spans="1:7" ht="51" customHeight="1" x14ac:dyDescent="0.3">
      <c r="A13" s="50" t="s">
        <v>127</v>
      </c>
      <c r="B13" s="62" t="s">
        <v>165</v>
      </c>
    </row>
    <row r="14" spans="1:7" ht="43.2" x14ac:dyDescent="0.3">
      <c r="A14" s="67" t="s">
        <v>102</v>
      </c>
      <c r="B14" s="101" t="s">
        <v>166</v>
      </c>
    </row>
    <row r="15" spans="1:7" ht="57.6" x14ac:dyDescent="0.3">
      <c r="A15" s="67" t="s">
        <v>141</v>
      </c>
      <c r="B15" s="101" t="s">
        <v>167</v>
      </c>
    </row>
    <row r="16" spans="1:7" ht="28.8" x14ac:dyDescent="0.3">
      <c r="A16" s="67" t="s">
        <v>142</v>
      </c>
      <c r="B16" s="101" t="s">
        <v>168</v>
      </c>
    </row>
    <row r="17" spans="1:2" ht="57.6" x14ac:dyDescent="0.3">
      <c r="A17" s="67" t="s">
        <v>143</v>
      </c>
      <c r="B17" s="101" t="s">
        <v>167</v>
      </c>
    </row>
    <row r="18" spans="1:2" ht="28.8" x14ac:dyDescent="0.3">
      <c r="A18" s="67" t="s">
        <v>142</v>
      </c>
      <c r="B18" s="101" t="s">
        <v>169</v>
      </c>
    </row>
  </sheetData>
  <mergeCells count="3">
    <mergeCell ref="A9:B9"/>
    <mergeCell ref="A3:B3"/>
    <mergeCell ref="C12:G12"/>
  </mergeCells>
  <pageMargins left="0.7" right="0.7" top="0.75" bottom="0.75" header="0.3" footer="0.3"/>
  <pageSetup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43"/>
  <sheetViews>
    <sheetView view="pageBreakPreview" topLeftCell="A28" zoomScale="90" zoomScaleNormal="70" zoomScaleSheetLayoutView="90" workbookViewId="0">
      <selection activeCell="H36" sqref="H36:H37"/>
    </sheetView>
  </sheetViews>
  <sheetFormatPr defaultRowHeight="14.4" x14ac:dyDescent="0.3"/>
  <cols>
    <col min="1" max="1" width="40.5546875" style="3" customWidth="1"/>
    <col min="2" max="2" width="34.109375" customWidth="1"/>
    <col min="3" max="3" width="23.109375" customWidth="1"/>
    <col min="4" max="4" width="20.5546875" customWidth="1"/>
    <col min="5" max="5" width="17.44140625" customWidth="1"/>
    <col min="6" max="6" width="16.6640625" customWidth="1"/>
    <col min="7" max="7" width="18" customWidth="1"/>
    <col min="8" max="8" width="21.109375" customWidth="1"/>
    <col min="10" max="10" width="10.21875" customWidth="1"/>
    <col min="11" max="11" width="22.5546875" customWidth="1"/>
  </cols>
  <sheetData>
    <row r="1" spans="1:13" ht="49.5" customHeight="1" thickBot="1" x14ac:dyDescent="0.35">
      <c r="A1" s="7" t="s">
        <v>134</v>
      </c>
      <c r="B1" s="184" t="s">
        <v>144</v>
      </c>
      <c r="C1" s="185"/>
      <c r="D1" s="186"/>
    </row>
    <row r="2" spans="1:13" ht="21.75" customHeight="1" x14ac:dyDescent="0.3">
      <c r="A2" s="5"/>
      <c r="B2" s="6"/>
      <c r="C2" s="6"/>
      <c r="D2" s="6"/>
    </row>
    <row r="3" spans="1:13" s="4" customFormat="1" ht="18" customHeight="1" x14ac:dyDescent="0.3">
      <c r="A3" s="168" t="s">
        <v>25</v>
      </c>
      <c r="B3" s="168"/>
      <c r="C3" s="168"/>
      <c r="D3" s="168"/>
    </row>
    <row r="4" spans="1:13" s="4" customFormat="1" ht="36" customHeight="1" x14ac:dyDescent="0.3">
      <c r="A4" s="84" t="s">
        <v>170</v>
      </c>
      <c r="B4" s="31">
        <v>10157</v>
      </c>
      <c r="C4" s="82"/>
      <c r="D4" s="82"/>
      <c r="L4" s="83"/>
      <c r="M4" s="83"/>
    </row>
    <row r="5" spans="1:13" ht="29.4" customHeight="1" x14ac:dyDescent="0.3">
      <c r="A5" s="25" t="s">
        <v>171</v>
      </c>
      <c r="B5" s="31">
        <v>9813</v>
      </c>
      <c r="C5" s="29"/>
      <c r="D5" s="22"/>
      <c r="E5" s="45"/>
    </row>
    <row r="6" spans="1:13" x14ac:dyDescent="0.3">
      <c r="A6" s="23" t="s">
        <v>26</v>
      </c>
      <c r="B6" s="31">
        <v>2025</v>
      </c>
      <c r="C6" s="29"/>
      <c r="D6" s="10"/>
      <c r="E6" s="45"/>
    </row>
    <row r="7" spans="1:13" x14ac:dyDescent="0.3">
      <c r="A7" s="23" t="s">
        <v>27</v>
      </c>
      <c r="B7" s="31">
        <v>5790</v>
      </c>
      <c r="C7" s="30">
        <f>B7/B5</f>
        <v>0.59003362885967592</v>
      </c>
      <c r="D7" s="10"/>
      <c r="E7" s="45"/>
      <c r="F7" s="3"/>
      <c r="G7" s="3"/>
    </row>
    <row r="8" spans="1:13" ht="28.8" x14ac:dyDescent="0.3">
      <c r="A8" s="23" t="s">
        <v>28</v>
      </c>
      <c r="B8" s="31">
        <v>8474</v>
      </c>
      <c r="C8" s="30">
        <f>B8/B5</f>
        <v>0.86354835422398857</v>
      </c>
      <c r="D8" s="11"/>
      <c r="F8" s="1"/>
      <c r="H8" s="119"/>
    </row>
    <row r="9" spans="1:13" ht="41.4" x14ac:dyDescent="0.3">
      <c r="A9" s="27"/>
      <c r="B9" s="12"/>
      <c r="C9" s="28" t="s">
        <v>83</v>
      </c>
      <c r="D9" s="28" t="s">
        <v>84</v>
      </c>
      <c r="E9" s="57"/>
      <c r="G9" s="118"/>
      <c r="H9" s="118"/>
      <c r="I9" s="118"/>
      <c r="J9" s="118"/>
      <c r="K9" s="120"/>
      <c r="L9" s="120"/>
      <c r="M9" s="120"/>
    </row>
    <row r="10" spans="1:13" ht="15.6" x14ac:dyDescent="0.3">
      <c r="A10" s="25" t="s">
        <v>29</v>
      </c>
      <c r="B10" s="21">
        <f>B11+B12</f>
        <v>72</v>
      </c>
      <c r="C10" s="21">
        <f>C11+C12</f>
        <v>0</v>
      </c>
      <c r="D10" s="21">
        <f t="shared" ref="D10" si="0">D11+D12</f>
        <v>3.3</v>
      </c>
      <c r="E10" s="45"/>
    </row>
    <row r="11" spans="1:13" x14ac:dyDescent="0.3">
      <c r="A11" s="23" t="s">
        <v>30</v>
      </c>
      <c r="B11" s="31">
        <v>63</v>
      </c>
      <c r="C11" s="89">
        <v>0</v>
      </c>
      <c r="D11" s="89">
        <v>1.5</v>
      </c>
      <c r="E11" s="45"/>
    </row>
    <row r="12" spans="1:13" x14ac:dyDescent="0.3">
      <c r="A12" s="23" t="s">
        <v>31</v>
      </c>
      <c r="B12" s="31">
        <v>9</v>
      </c>
      <c r="C12" s="89">
        <v>0</v>
      </c>
      <c r="D12" s="89">
        <v>1.8</v>
      </c>
      <c r="E12" s="45"/>
    </row>
    <row r="13" spans="1:13" ht="15.6" x14ac:dyDescent="0.3">
      <c r="A13" s="26" t="s">
        <v>32</v>
      </c>
      <c r="B13" s="31">
        <v>0</v>
      </c>
      <c r="C13" s="29"/>
      <c r="D13" s="29"/>
      <c r="E13" s="45"/>
    </row>
    <row r="14" spans="1:13" x14ac:dyDescent="0.3">
      <c r="A14" s="19" t="s">
        <v>33</v>
      </c>
      <c r="B14" s="31">
        <v>0</v>
      </c>
      <c r="C14" s="29"/>
      <c r="D14" s="29"/>
      <c r="E14" s="45"/>
    </row>
    <row r="15" spans="1:13" x14ac:dyDescent="0.3">
      <c r="A15" s="24" t="s">
        <v>34</v>
      </c>
      <c r="B15" s="31">
        <v>26</v>
      </c>
      <c r="C15" s="29"/>
      <c r="D15" s="29"/>
      <c r="E15" s="45"/>
    </row>
    <row r="16" spans="1:13" ht="43.2" x14ac:dyDescent="0.3">
      <c r="A16" s="25" t="s">
        <v>73</v>
      </c>
      <c r="B16" s="92" t="s">
        <v>172</v>
      </c>
      <c r="C16" s="58"/>
      <c r="D16" s="114"/>
      <c r="E16" s="57"/>
    </row>
    <row r="17" spans="1:7" ht="15.6" x14ac:dyDescent="0.3">
      <c r="A17" s="25" t="s">
        <v>128</v>
      </c>
      <c r="B17" s="94">
        <v>0.08</v>
      </c>
      <c r="C17" s="58"/>
      <c r="D17" s="58"/>
      <c r="E17" s="57"/>
    </row>
    <row r="18" spans="1:7" ht="45.6" customHeight="1" x14ac:dyDescent="0.3">
      <c r="A18" s="32" t="s">
        <v>85</v>
      </c>
      <c r="B18" s="89">
        <v>0</v>
      </c>
      <c r="C18" s="29"/>
      <c r="D18" s="29"/>
      <c r="E18" s="45"/>
    </row>
    <row r="19" spans="1:7" ht="67.8" customHeight="1" x14ac:dyDescent="0.3">
      <c r="A19" s="32" t="s">
        <v>135</v>
      </c>
      <c r="B19" s="93"/>
      <c r="C19" s="29"/>
      <c r="D19" s="29"/>
      <c r="E19" s="45"/>
    </row>
    <row r="20" spans="1:7" ht="132" customHeight="1" x14ac:dyDescent="0.3">
      <c r="A20" s="32" t="s">
        <v>78</v>
      </c>
      <c r="B20" s="95" t="s">
        <v>173</v>
      </c>
      <c r="C20" s="58"/>
      <c r="D20" s="115"/>
      <c r="E20" s="57"/>
    </row>
    <row r="21" spans="1:7" ht="31.2" x14ac:dyDescent="0.3">
      <c r="A21" s="32" t="s">
        <v>79</v>
      </c>
      <c r="B21" s="33">
        <v>1124770</v>
      </c>
      <c r="C21" s="29"/>
      <c r="D21" s="29"/>
    </row>
    <row r="22" spans="1:7" ht="15.6" x14ac:dyDescent="0.3">
      <c r="A22" s="183" t="s">
        <v>66</v>
      </c>
      <c r="B22" s="183"/>
      <c r="C22" s="183"/>
      <c r="D22" s="183"/>
    </row>
    <row r="23" spans="1:7" ht="31.2" x14ac:dyDescent="0.3">
      <c r="A23" s="25" t="s">
        <v>174</v>
      </c>
      <c r="B23" s="31">
        <v>10157</v>
      </c>
      <c r="C23" s="29"/>
      <c r="D23" s="22"/>
    </row>
    <row r="24" spans="1:7" x14ac:dyDescent="0.3">
      <c r="A24" s="23" t="s">
        <v>26</v>
      </c>
      <c r="B24" s="31">
        <v>2260</v>
      </c>
      <c r="C24" s="29"/>
      <c r="D24" s="10"/>
    </row>
    <row r="25" spans="1:7" x14ac:dyDescent="0.3">
      <c r="A25" s="23" t="s">
        <v>27</v>
      </c>
      <c r="B25" s="31">
        <v>6465</v>
      </c>
      <c r="C25" s="30">
        <f>B25/B23</f>
        <v>0.63650684257162549</v>
      </c>
      <c r="D25" s="10"/>
    </row>
    <row r="26" spans="1:7" ht="28.8" x14ac:dyDescent="0.3">
      <c r="A26" s="23" t="s">
        <v>28</v>
      </c>
      <c r="B26" s="31">
        <v>8474</v>
      </c>
      <c r="C26" s="58"/>
      <c r="D26" s="114"/>
      <c r="E26" s="45"/>
    </row>
    <row r="27" spans="1:7" ht="41.4" x14ac:dyDescent="0.3">
      <c r="A27" s="27"/>
      <c r="B27" s="12"/>
      <c r="C27" s="28" t="s">
        <v>83</v>
      </c>
      <c r="D27" s="28" t="s">
        <v>84</v>
      </c>
      <c r="E27" s="57"/>
    </row>
    <row r="28" spans="1:7" ht="19.2" customHeight="1" x14ac:dyDescent="0.3">
      <c r="A28" s="25" t="s">
        <v>67</v>
      </c>
      <c r="B28" s="56">
        <v>81</v>
      </c>
      <c r="C28" s="91">
        <v>0</v>
      </c>
      <c r="D28" s="91">
        <v>6.5</v>
      </c>
    </row>
    <row r="29" spans="1:7" ht="19.2" customHeight="1" x14ac:dyDescent="0.3">
      <c r="A29" s="25" t="s">
        <v>73</v>
      </c>
      <c r="B29" s="56">
        <v>5</v>
      </c>
      <c r="C29" s="58"/>
      <c r="D29" s="59"/>
      <c r="E29" s="60"/>
    </row>
    <row r="30" spans="1:7" ht="37.200000000000003" customHeight="1" x14ac:dyDescent="0.3">
      <c r="A30" s="25" t="s">
        <v>129</v>
      </c>
      <c r="B30" s="94">
        <v>0.11</v>
      </c>
      <c r="C30" s="58"/>
      <c r="D30" s="59"/>
      <c r="E30" s="60"/>
    </row>
    <row r="31" spans="1:7" ht="61.2" customHeight="1" x14ac:dyDescent="0.3">
      <c r="A31" s="53" t="s">
        <v>69</v>
      </c>
      <c r="B31" s="35" t="s">
        <v>37</v>
      </c>
      <c r="C31" s="35" t="s">
        <v>38</v>
      </c>
      <c r="D31" s="35" t="s">
        <v>40</v>
      </c>
      <c r="E31" s="35" t="s">
        <v>185</v>
      </c>
      <c r="F31" s="35" t="s">
        <v>41</v>
      </c>
      <c r="G31" s="35" t="s">
        <v>55</v>
      </c>
    </row>
    <row r="32" spans="1:7" ht="30" customHeight="1" x14ac:dyDescent="0.3">
      <c r="A32" s="90" t="s">
        <v>153</v>
      </c>
      <c r="B32" s="41" t="s">
        <v>151</v>
      </c>
      <c r="C32" s="41">
        <v>2011</v>
      </c>
      <c r="D32" s="41">
        <v>1500</v>
      </c>
      <c r="E32" s="102">
        <v>1350</v>
      </c>
      <c r="F32" s="97">
        <v>0.3</v>
      </c>
      <c r="G32" s="97">
        <v>0.3</v>
      </c>
    </row>
    <row r="33" spans="1:8" ht="30" customHeight="1" x14ac:dyDescent="0.3">
      <c r="A33" s="187" t="s">
        <v>154</v>
      </c>
      <c r="B33" s="189" t="s">
        <v>151</v>
      </c>
      <c r="C33" s="41">
        <v>1985</v>
      </c>
      <c r="D33" s="41">
        <v>150</v>
      </c>
      <c r="E33" s="41">
        <v>130</v>
      </c>
      <c r="F33" s="97">
        <v>0.7</v>
      </c>
      <c r="G33" s="97">
        <v>0.75</v>
      </c>
    </row>
    <row r="34" spans="1:8" ht="28.8" customHeight="1" x14ac:dyDescent="0.3">
      <c r="A34" s="188"/>
      <c r="B34" s="190"/>
      <c r="C34" s="41">
        <v>1982</v>
      </c>
      <c r="D34" s="41">
        <v>350</v>
      </c>
      <c r="E34" s="41">
        <v>320</v>
      </c>
      <c r="F34" s="97">
        <v>0.7</v>
      </c>
      <c r="G34" s="97">
        <v>0.78</v>
      </c>
    </row>
    <row r="35" spans="1:8" ht="57.6" x14ac:dyDescent="0.3">
      <c r="A35" s="53" t="s">
        <v>72</v>
      </c>
      <c r="B35" s="35" t="s">
        <v>37</v>
      </c>
      <c r="C35" s="35" t="s">
        <v>38</v>
      </c>
      <c r="D35" s="35" t="s">
        <v>40</v>
      </c>
      <c r="E35" s="35" t="s">
        <v>74</v>
      </c>
      <c r="F35" s="35" t="s">
        <v>41</v>
      </c>
      <c r="G35" s="35" t="s">
        <v>55</v>
      </c>
      <c r="H35" s="35" t="s">
        <v>71</v>
      </c>
    </row>
    <row r="36" spans="1:8" x14ac:dyDescent="0.3">
      <c r="A36" s="90" t="s">
        <v>153</v>
      </c>
      <c r="B36" s="41" t="s">
        <v>151</v>
      </c>
      <c r="C36" s="41">
        <v>2011</v>
      </c>
      <c r="D36" s="96">
        <v>1500</v>
      </c>
      <c r="E36" s="181">
        <v>349958</v>
      </c>
      <c r="F36" s="97">
        <v>0.3</v>
      </c>
      <c r="G36" s="97">
        <v>0.3</v>
      </c>
      <c r="H36" s="41">
        <v>18700</v>
      </c>
    </row>
    <row r="37" spans="1:8" x14ac:dyDescent="0.3">
      <c r="A37" s="90" t="s">
        <v>154</v>
      </c>
      <c r="B37" s="41" t="s">
        <v>151</v>
      </c>
      <c r="C37" s="41">
        <v>2013</v>
      </c>
      <c r="D37" s="41">
        <v>600</v>
      </c>
      <c r="E37" s="182"/>
      <c r="F37" s="97">
        <v>0.25</v>
      </c>
      <c r="G37" s="97">
        <v>0.25</v>
      </c>
      <c r="H37" s="41">
        <v>4385</v>
      </c>
    </row>
    <row r="38" spans="1:8" x14ac:dyDescent="0.3">
      <c r="A38" s="90"/>
      <c r="B38" s="41"/>
      <c r="C38" s="41"/>
      <c r="D38" s="41"/>
      <c r="E38" s="41"/>
      <c r="F38" s="41"/>
      <c r="G38" s="41"/>
      <c r="H38" s="41"/>
    </row>
    <row r="39" spans="1:8" ht="43.2" x14ac:dyDescent="0.3">
      <c r="A39" s="53" t="s">
        <v>68</v>
      </c>
      <c r="B39" s="35" t="s">
        <v>37</v>
      </c>
      <c r="C39" s="35" t="s">
        <v>38</v>
      </c>
      <c r="D39" s="35" t="s">
        <v>70</v>
      </c>
      <c r="E39" s="35" t="s">
        <v>41</v>
      </c>
      <c r="F39" s="35" t="s">
        <v>55</v>
      </c>
    </row>
    <row r="40" spans="1:8" x14ac:dyDescent="0.3">
      <c r="A40" s="90" t="s">
        <v>153</v>
      </c>
      <c r="B40" s="41" t="s">
        <v>151</v>
      </c>
      <c r="C40" s="41">
        <v>2011</v>
      </c>
      <c r="D40" s="41">
        <v>700</v>
      </c>
      <c r="E40" s="97">
        <v>0.25</v>
      </c>
      <c r="F40" s="97">
        <v>0.25</v>
      </c>
      <c r="G40" s="36"/>
    </row>
    <row r="41" spans="1:8" x14ac:dyDescent="0.3">
      <c r="A41" s="90" t="s">
        <v>154</v>
      </c>
      <c r="B41" s="41" t="s">
        <v>151</v>
      </c>
      <c r="C41" s="41">
        <v>2013</v>
      </c>
      <c r="D41" s="41">
        <v>200</v>
      </c>
      <c r="E41" s="97">
        <v>0.2</v>
      </c>
      <c r="F41" s="97">
        <v>0.2</v>
      </c>
      <c r="G41" s="36"/>
    </row>
    <row r="42" spans="1:8" x14ac:dyDescent="0.3">
      <c r="A42" s="90"/>
      <c r="B42" s="41"/>
      <c r="C42" s="41"/>
      <c r="D42" s="41"/>
      <c r="E42" s="41"/>
      <c r="F42" s="41"/>
      <c r="G42" s="36"/>
    </row>
    <row r="43" spans="1:8" x14ac:dyDescent="0.3">
      <c r="H43" s="4"/>
    </row>
  </sheetData>
  <mergeCells count="6">
    <mergeCell ref="E36:E37"/>
    <mergeCell ref="A22:D22"/>
    <mergeCell ref="B1:D1"/>
    <mergeCell ref="A3:D3"/>
    <mergeCell ref="A33:A34"/>
    <mergeCell ref="B33:B34"/>
  </mergeCells>
  <pageMargins left="0.7" right="0.7" top="0.75" bottom="0.75" header="0.3" footer="0.3"/>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80" workbookViewId="0">
      <selection activeCell="G14" sqref="G14"/>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9" customWidth="1"/>
    <col min="12" max="12" width="42.44140625" customWidth="1"/>
    <col min="13" max="13" width="22.5546875" customWidth="1"/>
  </cols>
  <sheetData>
    <row r="1" spans="1:11" ht="49.5" customHeight="1" thickBot="1" x14ac:dyDescent="0.35">
      <c r="A1" s="7" t="s">
        <v>134</v>
      </c>
      <c r="B1" s="184" t="s">
        <v>144</v>
      </c>
      <c r="C1" s="185"/>
      <c r="D1" s="186"/>
      <c r="E1" s="76"/>
      <c r="F1" s="57"/>
    </row>
    <row r="2" spans="1:11" ht="21.75" customHeight="1" x14ac:dyDescent="0.3">
      <c r="A2" s="5"/>
      <c r="B2" s="6"/>
      <c r="C2" s="6"/>
      <c r="D2" s="6"/>
      <c r="E2" s="6"/>
    </row>
    <row r="3" spans="1:11" s="4" customFormat="1" ht="18" customHeight="1" x14ac:dyDescent="0.3">
      <c r="A3" s="168" t="s">
        <v>35</v>
      </c>
      <c r="B3" s="168"/>
      <c r="C3" s="168"/>
      <c r="D3" s="168"/>
      <c r="E3" s="77"/>
    </row>
    <row r="4" spans="1:11" ht="29.4" customHeight="1" x14ac:dyDescent="0.3">
      <c r="A4" s="40" t="s">
        <v>43</v>
      </c>
      <c r="B4" s="31">
        <v>479010</v>
      </c>
      <c r="C4" s="29"/>
      <c r="D4" s="22"/>
      <c r="E4" s="78"/>
    </row>
    <row r="5" spans="1:11" ht="28.8" x14ac:dyDescent="0.3">
      <c r="A5" s="23" t="s">
        <v>36</v>
      </c>
      <c r="B5" s="110">
        <v>220000</v>
      </c>
      <c r="C5" s="34">
        <f>B5/B4</f>
        <v>0.45928059956994632</v>
      </c>
      <c r="D5" s="10"/>
      <c r="E5" s="79"/>
    </row>
    <row r="6" spans="1:11" ht="28.8" x14ac:dyDescent="0.3">
      <c r="A6" s="23" t="s">
        <v>80</v>
      </c>
      <c r="B6" s="31">
        <v>2190</v>
      </c>
      <c r="C6" s="30">
        <f>B6/B4</f>
        <v>4.5719296048099206E-3</v>
      </c>
      <c r="D6" s="10"/>
      <c r="E6" s="79"/>
      <c r="F6" s="57"/>
    </row>
    <row r="7" spans="1:11" ht="57" customHeight="1" x14ac:dyDescent="0.3">
      <c r="A7" s="61" t="s">
        <v>87</v>
      </c>
      <c r="B7" s="35" t="s">
        <v>150</v>
      </c>
      <c r="C7" s="35" t="s">
        <v>38</v>
      </c>
      <c r="D7" s="35" t="s">
        <v>40</v>
      </c>
      <c r="E7" s="35" t="s">
        <v>130</v>
      </c>
      <c r="F7" s="35" t="s">
        <v>42</v>
      </c>
      <c r="G7" s="35" t="s">
        <v>41</v>
      </c>
      <c r="H7" s="35" t="s">
        <v>55</v>
      </c>
      <c r="I7" s="35" t="s">
        <v>44</v>
      </c>
      <c r="J7" s="35" t="s">
        <v>53</v>
      </c>
      <c r="K7" s="35" t="s">
        <v>54</v>
      </c>
    </row>
    <row r="8" spans="1:11" s="37" customFormat="1" ht="43.2" x14ac:dyDescent="0.3">
      <c r="A8" s="90" t="s">
        <v>149</v>
      </c>
      <c r="B8" s="41" t="s">
        <v>151</v>
      </c>
      <c r="C8" s="41">
        <v>2017</v>
      </c>
      <c r="D8" s="41">
        <v>2150</v>
      </c>
      <c r="E8" s="41">
        <v>11500</v>
      </c>
      <c r="F8" s="41">
        <v>657000</v>
      </c>
      <c r="G8" s="97">
        <v>0.15</v>
      </c>
      <c r="H8" s="97">
        <v>0.17</v>
      </c>
      <c r="I8" s="41">
        <v>942790</v>
      </c>
      <c r="J8" s="42">
        <v>250</v>
      </c>
      <c r="K8" s="101" t="s">
        <v>175</v>
      </c>
    </row>
    <row r="9" spans="1:11" s="37" customFormat="1" x14ac:dyDescent="0.3">
      <c r="A9" s="90"/>
      <c r="B9" s="41"/>
      <c r="C9" s="41"/>
      <c r="D9" s="41"/>
      <c r="E9" s="41"/>
      <c r="F9" s="41"/>
      <c r="G9" s="41"/>
      <c r="H9" s="41"/>
      <c r="I9" s="41"/>
      <c r="J9" s="42"/>
      <c r="K9" s="42"/>
    </row>
    <row r="10" spans="1:11" s="37" customFormat="1" x14ac:dyDescent="0.3">
      <c r="A10" s="90"/>
      <c r="B10" s="41"/>
      <c r="C10" s="41"/>
      <c r="D10" s="41"/>
      <c r="E10" s="41"/>
      <c r="F10" s="41"/>
      <c r="G10" s="41"/>
      <c r="H10" s="41"/>
      <c r="I10" s="41"/>
      <c r="J10" s="42"/>
      <c r="K10" s="42"/>
    </row>
    <row r="11" spans="1:11" s="37" customFormat="1" ht="77.400000000000006" customHeight="1" x14ac:dyDescent="0.3">
      <c r="A11" s="85" t="s">
        <v>136</v>
      </c>
      <c r="B11" s="197" t="s">
        <v>152</v>
      </c>
      <c r="C11" s="198"/>
      <c r="D11" s="199"/>
      <c r="E11" s="36"/>
      <c r="F11" s="36">
        <f>D8*360</f>
        <v>774000</v>
      </c>
      <c r="G11" s="36"/>
      <c r="H11" s="36"/>
      <c r="I11" s="36"/>
      <c r="J11" s="83"/>
      <c r="K11" s="83"/>
    </row>
    <row r="12" spans="1:11" s="37" customFormat="1" x14ac:dyDescent="0.3">
      <c r="A12" s="36"/>
      <c r="B12" s="36"/>
      <c r="C12" s="36"/>
      <c r="D12" s="36"/>
      <c r="E12" s="36"/>
      <c r="F12" s="36"/>
      <c r="G12" s="36"/>
      <c r="H12" s="36"/>
      <c r="I12" s="36"/>
      <c r="J12" s="83"/>
      <c r="K12" s="83"/>
    </row>
    <row r="13" spans="1:11" ht="46.95" customHeight="1" x14ac:dyDescent="0.3">
      <c r="A13" s="35" t="s">
        <v>39</v>
      </c>
      <c r="B13" s="35" t="s">
        <v>75</v>
      </c>
      <c r="C13" s="35" t="s">
        <v>131</v>
      </c>
      <c r="D13" s="35" t="s">
        <v>47</v>
      </c>
      <c r="E13" s="36"/>
      <c r="F13" s="37"/>
    </row>
    <row r="14" spans="1:11" x14ac:dyDescent="0.3">
      <c r="A14" s="191" t="s">
        <v>45</v>
      </c>
      <c r="B14" s="38" t="s">
        <v>48</v>
      </c>
      <c r="C14" s="43">
        <v>544</v>
      </c>
      <c r="D14" s="43">
        <v>2.52</v>
      </c>
      <c r="E14" s="80"/>
      <c r="F14" s="37"/>
    </row>
    <row r="15" spans="1:11" x14ac:dyDescent="0.3">
      <c r="A15" s="192"/>
      <c r="B15" s="38" t="s">
        <v>49</v>
      </c>
      <c r="C15" s="43">
        <v>889</v>
      </c>
      <c r="D15" s="43">
        <v>28</v>
      </c>
      <c r="E15" s="80"/>
      <c r="F15" s="37"/>
    </row>
    <row r="16" spans="1:11" x14ac:dyDescent="0.3">
      <c r="A16" s="192"/>
      <c r="B16" s="38" t="s">
        <v>50</v>
      </c>
      <c r="C16" s="43">
        <v>393</v>
      </c>
      <c r="D16" s="43">
        <v>5</v>
      </c>
      <c r="E16" s="80"/>
      <c r="F16" s="37"/>
    </row>
    <row r="17" spans="1:6" x14ac:dyDescent="0.3">
      <c r="A17" s="192"/>
      <c r="B17" s="38" t="s">
        <v>51</v>
      </c>
      <c r="C17" s="43">
        <v>88.9</v>
      </c>
      <c r="D17" s="43">
        <v>34.1</v>
      </c>
      <c r="E17" s="80"/>
      <c r="F17" s="37"/>
    </row>
    <row r="18" spans="1:6" x14ac:dyDescent="0.3">
      <c r="A18" s="192"/>
      <c r="B18" s="38" t="s">
        <v>52</v>
      </c>
      <c r="C18" s="43">
        <v>10.9</v>
      </c>
      <c r="D18" s="43">
        <v>0.32</v>
      </c>
      <c r="E18" s="80"/>
      <c r="F18" s="37"/>
    </row>
    <row r="19" spans="1:6" ht="28.8" x14ac:dyDescent="0.3">
      <c r="A19" s="193"/>
      <c r="B19" s="81" t="s">
        <v>132</v>
      </c>
      <c r="C19" s="43"/>
      <c r="D19" s="29"/>
      <c r="E19" s="80"/>
      <c r="F19" s="37"/>
    </row>
    <row r="20" spans="1:6" ht="29.4" customHeight="1" x14ac:dyDescent="0.3">
      <c r="A20" s="194" t="s">
        <v>46</v>
      </c>
      <c r="B20" s="39" t="s">
        <v>48</v>
      </c>
      <c r="C20" s="44"/>
      <c r="D20" s="44"/>
      <c r="E20" s="80"/>
      <c r="F20" s="37"/>
    </row>
    <row r="21" spans="1:6" x14ac:dyDescent="0.3">
      <c r="A21" s="195"/>
      <c r="B21" s="39" t="s">
        <v>49</v>
      </c>
      <c r="C21" s="44"/>
      <c r="D21" s="44"/>
      <c r="E21" s="80"/>
      <c r="F21" s="37"/>
    </row>
    <row r="22" spans="1:6" x14ac:dyDescent="0.3">
      <c r="A22" s="195"/>
      <c r="B22" s="39" t="s">
        <v>50</v>
      </c>
      <c r="C22" s="44"/>
      <c r="D22" s="44"/>
      <c r="E22" s="80"/>
      <c r="F22" s="37"/>
    </row>
    <row r="23" spans="1:6" x14ac:dyDescent="0.3">
      <c r="A23" s="195"/>
      <c r="B23" s="39" t="s">
        <v>51</v>
      </c>
      <c r="C23" s="44"/>
      <c r="D23" s="44"/>
      <c r="E23" s="80"/>
      <c r="F23" s="37"/>
    </row>
    <row r="24" spans="1:6" x14ac:dyDescent="0.3">
      <c r="A24" s="195"/>
      <c r="B24" s="39" t="s">
        <v>52</v>
      </c>
      <c r="C24" s="44"/>
      <c r="D24" s="44"/>
      <c r="E24" s="80"/>
      <c r="F24" s="37"/>
    </row>
    <row r="25" spans="1:6" ht="28.8" x14ac:dyDescent="0.3">
      <c r="A25" s="196"/>
      <c r="B25" s="81" t="s">
        <v>132</v>
      </c>
      <c r="C25" s="44"/>
      <c r="D25" s="29"/>
    </row>
  </sheetData>
  <mergeCells count="5">
    <mergeCell ref="B1:D1"/>
    <mergeCell ref="A3:D3"/>
    <mergeCell ref="A14:A19"/>
    <mergeCell ref="A20:A25"/>
    <mergeCell ref="B11:D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5"/>
  <sheetViews>
    <sheetView view="pageBreakPreview" topLeftCell="A6" zoomScale="80" zoomScaleNormal="90" zoomScaleSheetLayoutView="80" workbookViewId="0">
      <selection activeCell="F12" sqref="F12"/>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6" ht="49.5" customHeight="1" thickBot="1" x14ac:dyDescent="0.35">
      <c r="A1" s="7" t="s">
        <v>134</v>
      </c>
      <c r="B1" s="202" t="s">
        <v>144</v>
      </c>
      <c r="C1" s="203"/>
      <c r="D1" s="105"/>
    </row>
    <row r="2" spans="1:6" ht="21.75" customHeight="1" x14ac:dyDescent="0.3">
      <c r="A2" s="5"/>
      <c r="B2" s="6"/>
      <c r="C2" s="6"/>
    </row>
    <row r="3" spans="1:6" s="4" customFormat="1" ht="18" customHeight="1" x14ac:dyDescent="0.3">
      <c r="A3" s="168" t="s">
        <v>60</v>
      </c>
      <c r="B3" s="168"/>
      <c r="C3" s="168"/>
    </row>
    <row r="4" spans="1:6" s="47" customFormat="1" ht="30" customHeight="1" x14ac:dyDescent="0.3">
      <c r="A4" s="48" t="s">
        <v>59</v>
      </c>
      <c r="B4" s="103">
        <v>3606447</v>
      </c>
      <c r="C4" s="29"/>
    </row>
    <row r="5" spans="1:6" s="47" customFormat="1" ht="48" customHeight="1" x14ac:dyDescent="0.3">
      <c r="A5" s="48" t="s">
        <v>95</v>
      </c>
      <c r="B5" s="103">
        <v>118402</v>
      </c>
      <c r="C5" s="29"/>
      <c r="D5" s="46"/>
    </row>
    <row r="6" spans="1:6" s="47" customFormat="1" ht="30" customHeight="1" x14ac:dyDescent="0.3">
      <c r="A6" s="48" t="s">
        <v>94</v>
      </c>
      <c r="B6" s="103" t="s">
        <v>176</v>
      </c>
      <c r="C6" s="29"/>
      <c r="D6" s="46"/>
    </row>
    <row r="7" spans="1:6" s="47" customFormat="1" ht="28.8" x14ac:dyDescent="0.3">
      <c r="A7" s="48" t="s">
        <v>76</v>
      </c>
      <c r="B7" s="104">
        <v>1</v>
      </c>
      <c r="C7" s="29"/>
      <c r="D7" s="46"/>
    </row>
    <row r="8" spans="1:6" s="47" customFormat="1" x14ac:dyDescent="0.3">
      <c r="A8" s="51"/>
      <c r="B8" s="52"/>
      <c r="C8" s="107"/>
      <c r="D8" s="46"/>
    </row>
    <row r="9" spans="1:6" ht="29.4" customHeight="1" x14ac:dyDescent="0.3">
      <c r="A9" s="40" t="s">
        <v>56</v>
      </c>
      <c r="B9" s="106" t="s">
        <v>180</v>
      </c>
      <c r="C9" s="109" t="s">
        <v>181</v>
      </c>
      <c r="D9" s="45"/>
    </row>
    <row r="10" spans="1:6" ht="41.4" customHeight="1" x14ac:dyDescent="0.3">
      <c r="A10" s="23" t="s">
        <v>58</v>
      </c>
      <c r="B10" s="62" t="s">
        <v>177</v>
      </c>
      <c r="C10" s="108"/>
    </row>
    <row r="11" spans="1:6" ht="21" customHeight="1" x14ac:dyDescent="0.3">
      <c r="A11" s="23" t="s">
        <v>57</v>
      </c>
      <c r="B11" s="62" t="s">
        <v>177</v>
      </c>
      <c r="C11" s="30"/>
    </row>
    <row r="12" spans="1:6" ht="43.2" x14ac:dyDescent="0.3">
      <c r="A12" s="49" t="s">
        <v>133</v>
      </c>
      <c r="B12" s="62" t="s">
        <v>182</v>
      </c>
      <c r="C12" s="29"/>
      <c r="D12" s="57"/>
    </row>
    <row r="13" spans="1:6" x14ac:dyDescent="0.3">
      <c r="A13" s="49" t="s">
        <v>96</v>
      </c>
      <c r="B13" s="31">
        <v>483516</v>
      </c>
      <c r="C13" s="29"/>
      <c r="F13" s="1"/>
    </row>
    <row r="14" spans="1:6" x14ac:dyDescent="0.3">
      <c r="A14" s="66" t="s">
        <v>97</v>
      </c>
      <c r="B14" s="111">
        <v>479926</v>
      </c>
      <c r="C14" s="29"/>
    </row>
    <row r="15" spans="1:6" ht="28.8" x14ac:dyDescent="0.3">
      <c r="A15" s="64" t="s">
        <v>64</v>
      </c>
      <c r="B15" s="44" t="s">
        <v>155</v>
      </c>
      <c r="C15" s="65"/>
      <c r="D15" s="88"/>
    </row>
    <row r="16" spans="1:6" ht="41.4" x14ac:dyDescent="0.3">
      <c r="A16" s="64" t="s">
        <v>24</v>
      </c>
      <c r="B16" s="98" t="s">
        <v>178</v>
      </c>
      <c r="C16" s="65"/>
      <c r="F16" s="1"/>
    </row>
    <row r="17" spans="1:4" ht="28.8" x14ac:dyDescent="0.3">
      <c r="A17" s="64" t="s">
        <v>81</v>
      </c>
      <c r="B17" s="44" t="s">
        <v>179</v>
      </c>
      <c r="C17" s="65"/>
      <c r="D17" s="57"/>
    </row>
    <row r="18" spans="1:4" ht="15.6" customHeight="1" x14ac:dyDescent="0.3">
      <c r="A18" s="200" t="s">
        <v>61</v>
      </c>
      <c r="B18" s="201"/>
      <c r="C18" s="200"/>
    </row>
    <row r="19" spans="1:4" ht="28.8" x14ac:dyDescent="0.3">
      <c r="A19" s="40" t="s">
        <v>62</v>
      </c>
      <c r="B19" s="112" t="s">
        <v>183</v>
      </c>
      <c r="C19" s="109" t="s">
        <v>184</v>
      </c>
    </row>
    <row r="20" spans="1:4" x14ac:dyDescent="0.3">
      <c r="A20" s="49" t="s">
        <v>98</v>
      </c>
      <c r="B20" s="31">
        <v>413926</v>
      </c>
      <c r="C20" s="113"/>
    </row>
    <row r="21" spans="1:4" x14ac:dyDescent="0.3">
      <c r="A21" s="49" t="s">
        <v>99</v>
      </c>
      <c r="B21" s="31">
        <v>391938</v>
      </c>
      <c r="C21" s="29"/>
    </row>
    <row r="22" spans="1:4" ht="28.8" x14ac:dyDescent="0.3">
      <c r="A22" s="50" t="s">
        <v>63</v>
      </c>
      <c r="B22" s="31" t="s">
        <v>155</v>
      </c>
      <c r="C22" s="29"/>
    </row>
    <row r="23" spans="1:4" ht="41.4" x14ac:dyDescent="0.3">
      <c r="A23" s="50" t="s">
        <v>24</v>
      </c>
      <c r="B23" s="98" t="s">
        <v>178</v>
      </c>
      <c r="C23" s="29"/>
    </row>
    <row r="24" spans="1:4" ht="28.8" x14ac:dyDescent="0.3">
      <c r="A24" s="50" t="s">
        <v>65</v>
      </c>
      <c r="B24" s="44" t="s">
        <v>179</v>
      </c>
      <c r="C24" s="29"/>
    </row>
    <row r="25" spans="1:4" x14ac:dyDescent="0.3">
      <c r="A25" s="57"/>
    </row>
  </sheetData>
  <mergeCells count="3">
    <mergeCell ref="A3:C3"/>
    <mergeCell ref="A18:C18"/>
    <mergeCell ref="B1:C1"/>
  </mergeCells>
  <pageMargins left="0.7" right="0.7" top="0.75" bottom="0.75" header="0.3" footer="0.3"/>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Ekonomiskais_novērtējums!Print_Area</vt:lpstr>
      <vt:lpstr>'Par aglo. un dec.kan.'!Print_Area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2020-04-14T16:19:37Z</dcterms:modified>
</cp:coreProperties>
</file>