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D2CD338D-755B-40BB-86A3-978147686EC8}" xr6:coauthVersionLast="45" xr6:coauthVersionMax="45" xr10:uidLastSave="{00000000-0000-0000-0000-000000000000}"/>
  <bookViews>
    <workbookView xWindow="-108" yWindow="-108" windowWidth="23256" windowHeight="12576"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Investiciju_plans_POST2020!$A$1:$H$38</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5" i="1" l="1"/>
  <c r="H7" i="1"/>
  <c r="B10" i="7"/>
  <c r="C8" i="7" l="1"/>
  <c r="D9" i="8" l="1"/>
  <c r="H31" i="1" l="1"/>
  <c r="H24" i="1"/>
  <c r="H19" i="1"/>
  <c r="H11" i="1"/>
  <c r="B1" i="2" l="1"/>
  <c r="C27" i="7" l="1"/>
  <c r="C26" i="7"/>
  <c r="C12" i="9"/>
  <c r="C11" i="9"/>
  <c r="C6" i="8"/>
  <c r="C7" i="7"/>
  <c r="D19" i="1" l="1"/>
  <c r="D11" i="1"/>
  <c r="D24" i="1"/>
  <c r="D15" i="1"/>
  <c r="D31" i="1"/>
  <c r="D7" i="1" l="1"/>
</calcChain>
</file>

<file path=xl/sharedStrings.xml><?xml version="1.0" encoding="utf-8"?>
<sst xmlns="http://schemas.openxmlformats.org/spreadsheetml/2006/main" count="298" uniqueCount="193">
  <si>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</si>
  <si>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</si>
  <si>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</si>
  <si>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</si>
  <si>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</si>
  <si>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</si>
  <si>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</si>
  <si>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</si>
  <si>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</si>
  <si>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</si>
  <si>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</si>
  <si>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</si>
  <si>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</si>
  <si>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</si>
  <si>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</si>
  <si>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</si>
  <si>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</si>
  <si>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</si>
  <si>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</si>
  <si>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</si>
  <si>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</si>
  <si>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</si>
  <si>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</si>
  <si>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</si>
  <si>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</si>
  <si>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</si>
  <si>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</si>
  <si>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</si>
  <si>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</si>
  <si>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</si>
  <si>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</si>
  <si>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</si>
  <si>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</si>
  <si>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</si>
  <si>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</si>
  <si>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</si>
  <si>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</si>
  <si>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</si>
  <si>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</si>
  <si>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</si>
  <si>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</si>
  <si>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</si>
  <si>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</si>
  <si>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</si>
  <si>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</si>
  <si>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</si>
  <si>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</si>
  <si>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</si>
  <si>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</si>
  <si>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</si>
  <si>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</si>
  <si>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</si>
  <si>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</si>
  <si>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</si>
  <si>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</si>
  <si>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</si>
  <si>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</si>
  <si>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</si>
  <si>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</si>
  <si>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</si>
  <si>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</si>
  <si>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</si>
  <si>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</si>
  <si>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</si>
  <si>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</si>
  <si>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</si>
  <si>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</si>
  <si>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</si>
  <si>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</si>
  <si>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</si>
  <si>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</si>
  <si>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</si>
  <si>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</si>
  <si>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</si>
  <si>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</si>
  <si>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</si>
  <si>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</si>
  <si>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</si>
  <si>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</si>
  <si>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</si>
  <si>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</si>
  <si>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</si>
  <si>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</si>
  <si>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</si>
  <si>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</si>
  <si>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</si>
  <si>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</si>
  <si>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</si>
  <si>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</si>
  <si>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</si>
  <si>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</si>
  <si>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</si>
  <si>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</si>
  <si>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</si>
  <si>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</si>
  <si>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</si>
  <si>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</si>
  <si>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</si>
  <si>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</si>
  <si>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</si>
  <si>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</si>
  <si>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</si>
  <si>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 xml:space="preserve"> - obligāta visos teritorijas plānojumos, kas apstiprināti pēc 2018.gada</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</si>
  <si>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</si>
  <si>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</si>
  <si>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</si>
  <si>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</si>
  <si>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</si>
  <si>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</si>
  <si>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</si>
  <si>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</si>
  <si>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</si>
  <si>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</si>
  <si>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</si>
  <si>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</si>
  <si>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</si>
  <si>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</si>
  <si>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</si>
  <si>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</si>
  <si>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</si>
  <si>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</si>
  <si>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</si>
  <si>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</si>
  <si>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</si>
  <si>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</si>
  <si>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</si>
  <si>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</si>
  <si>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</si>
  <si>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</si>
  <si>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</si>
  <si>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</si>
  <si>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</si>
  <si>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</si>
  <si>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</si>
  <si>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</si>
  <si>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</si>
  <si>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</si>
  <si>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</si>
  <si>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</si>
  <si>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</si>
  <si>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</si>
  <si>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</si>
  <si>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</si>
  <si>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</si>
  <si>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</si>
  <si>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</si>
  <si>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</si>
  <si>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</si>
  <si>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</si>
  <si>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</si>
  <si>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Sabiedrība ar ierobežotu atbildību "ALBA"</t>
  </si>
  <si>
    <t>nav</t>
  </si>
  <si>
    <t>Apstiprināti 31.01.2019, precizēti 28.03.2019.</t>
  </si>
  <si>
    <t>Reģistrācija jāveic līdz 2020.gada 31.decembrim</t>
  </si>
  <si>
    <t>Nav izveidota, bet uzzņēmuma attīstības plānotā attīstības informācija tiek atspoguļota ikgadējā vadības ziņojumā</t>
  </si>
  <si>
    <t>Gulbenes novada pašvaldība</t>
  </si>
  <si>
    <t>Reģistrs ir izveidots, to veic pašvaldība</t>
  </si>
  <si>
    <t>Nav plānota</t>
  </si>
  <si>
    <t>Gaitnieku iela 1</t>
  </si>
  <si>
    <t>Gaitnieku iela1</t>
  </si>
  <si>
    <t>nomājam no pašvaldības</t>
  </si>
  <si>
    <t>2001.g</t>
  </si>
  <si>
    <t>173.379 kWh</t>
  </si>
  <si>
    <t>Gaitnieku iela 1, rezervuārs</t>
  </si>
  <si>
    <t>Ir pieņemti saistošiem noteikumi 50% apmērā līdz 1000 eiro.</t>
  </si>
  <si>
    <t>Nav istrādāts, bet katru gadu vadības ziņojumā tiek norādīts ūdensapgādes uzlabošanas darbi, kas gada vai vairāku gadu ietvaros tiek veikt</t>
  </si>
  <si>
    <t>2000 m3/dnn</t>
  </si>
  <si>
    <t>"ASARĪŠI", Stradu pagasts, Gulbenes novads</t>
  </si>
  <si>
    <t>420 415</t>
  </si>
  <si>
    <t>Slēgts līgums ar Z/S</t>
  </si>
  <si>
    <t>Nomājam no pašvaldības</t>
  </si>
  <si>
    <t>Decentralizētās kanalizācijas uzņemtie notekūdeņi nepārsniedz projektēto gada apjoma jaudu</t>
  </si>
  <si>
    <t>2012.g.</t>
  </si>
  <si>
    <t>Nav istrādāts, bet katru gadu vadības ziņojumā tiek norādīts ūdensapgādes uzlabošanas darbi, kas gada vai vairāku gadu ietvaros tiek veikti</t>
  </si>
  <si>
    <t>tiek nomāts</t>
  </si>
  <si>
    <t>m3/gadā</t>
  </si>
  <si>
    <t>No 1.janvāra sākās pirmie iesniegumi un sāk saņemt tehniskos noteikumus</t>
  </si>
  <si>
    <t>(Četras akas, izmanto trīs)</t>
  </si>
  <si>
    <t>­</t>
  </si>
  <si>
    <t>20% no kopējā patērētās elektroenerģijas NAI</t>
  </si>
  <si>
    <t>dūņu transportēšana uz biogāzes ražotni</t>
  </si>
  <si>
    <t>Pakalpojuma sniedzējs nespēs segt apjomīgus izdevumus kanalizācijas sistēmas darbības uzturēšanai bez pašvaldības līdzfinansējuma vai kredītsaistībām.</t>
  </si>
  <si>
    <t>Kredītsaistības vai pašvaldības finansējums</t>
  </si>
  <si>
    <t>Pakalpojuma sneidzējs spēj segt tekošos uzturēšanas izdevumus</t>
  </si>
  <si>
    <t>Nav informācijas</t>
  </si>
  <si>
    <t>-</t>
  </si>
  <si>
    <t>96(295)</t>
  </si>
  <si>
    <t>nomas tīkli ir iekļauti kopgarumā</t>
  </si>
  <si>
    <t>2000.g.</t>
  </si>
  <si>
    <t>GULBENE</t>
  </si>
  <si>
    <t>Uzņēmumu nesen Gulbenes novada dome nopirka no privātpersonām, kā rezultātā visi pamatlīdzekļi pieder Gulbenes novada domei. SIA Alba ir kļuvis par pašvaldības kapitālsabiedrību un samaksā nomas maksu par pamatlīdzekļu (kanalizācijas tīkli, NAI, KSS u.c.) izmantošanu. Norādītā summa ir uzkrājies parāds par pamatlīdzekļu nomu.</t>
  </si>
  <si>
    <t>Noliešanas tarifs par 1 m3 (paši noteica); Vienreizēja maksa par nosēdakas izsūknēšanu 42,15 ar PVN</t>
  </si>
  <si>
    <t>2011.g. aglomerācija, nekas nav mainīts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</si>
</sst>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b/>
      <i/>
      <sz val="9"/>
      <color theme="1"/>
      <name val="Calibri"/>
      <family val="2"/>
      <charset val="186"/>
      <scheme val="minor"/>
    </font>
    <font>
      <sz val="11"/>
      <color theme="1"/>
      <name val="Calibri"/>
      <family val="2"/>
      <scheme val="minor"/>
    </font>
    <font>
      <sz val="11"/>
      <color theme="1"/>
      <name val="Calibri"/>
      <family val="2"/>
      <charset val="186"/>
    </font>
    <font>
      <b/>
      <sz val="12"/>
      <color theme="1"/>
      <name val="Times New Roman"/>
      <family val="1"/>
      <charset val="186"/>
    </font>
    <font>
      <i/>
      <sz val="9"/>
      <color rgb="FFFF0000"/>
      <name val="Calibri"/>
      <family val="2"/>
      <charset val="186"/>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3">
    <xf numFmtId="0" fontId="0" fillId="0" borderId="0"/>
    <xf numFmtId="0" fontId="12" fillId="0" borderId="0"/>
    <xf numFmtId="9" fontId="26" fillId="0" borderId="0" applyFont="0" applyFill="0" applyBorder="0" applyAlignment="0" applyProtection="0"/>
  </cellStyleXfs>
  <cellXfs count="169">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4" fontId="0" fillId="4" borderId="1" xfId="0" applyNumberFormat="1" applyFill="1" applyBorder="1" applyAlignment="1">
      <alignment vertical="top"/>
    </xf>
    <xf numFmtId="4" fontId="0" fillId="4" borderId="7" xfId="0" applyNumberFormat="1" applyFill="1" applyBorder="1" applyAlignment="1">
      <alignment vertical="top"/>
    </xf>
    <xf numFmtId="4" fontId="0" fillId="4" borderId="1" xfId="0" applyNumberFormat="1" applyFill="1" applyBorder="1" applyAlignment="1">
      <alignment horizontal="right" vertical="top"/>
    </xf>
    <xf numFmtId="0" fontId="25" fillId="0" borderId="1" xfId="0" applyFont="1" applyFill="1" applyBorder="1" applyAlignment="1">
      <alignment horizontal="center" vertical="center" wrapText="1"/>
    </xf>
    <xf numFmtId="4" fontId="0" fillId="4" borderId="1" xfId="0" applyNumberFormat="1" applyFont="1" applyFill="1" applyBorder="1" applyAlignment="1">
      <alignment vertical="top"/>
    </xf>
    <xf numFmtId="3" fontId="14" fillId="4" borderId="1" xfId="0" applyNumberFormat="1" applyFont="1" applyFill="1" applyBorder="1" applyAlignment="1">
      <alignment horizontal="right" wrapText="1"/>
    </xf>
    <xf numFmtId="0" fontId="0" fillId="4" borderId="1" xfId="0" applyFill="1" applyBorder="1" applyAlignment="1">
      <alignment horizontal="center" wrapText="1"/>
    </xf>
    <xf numFmtId="9" fontId="0" fillId="4" borderId="7" xfId="2" applyFont="1" applyFill="1" applyBorder="1" applyAlignment="1">
      <alignment vertical="top"/>
    </xf>
    <xf numFmtId="3" fontId="14" fillId="4" borderId="1" xfId="0" applyNumberFormat="1" applyFont="1" applyFill="1" applyBorder="1" applyAlignment="1">
      <alignment horizontal="right"/>
    </xf>
    <xf numFmtId="0" fontId="2" fillId="4" borderId="1" xfId="0" applyFont="1" applyFill="1" applyBorder="1" applyAlignment="1">
      <alignment horizontal="center" vertical="center"/>
    </xf>
    <xf numFmtId="4" fontId="0" fillId="0" borderId="1" xfId="0" applyNumberFormat="1" applyFill="1" applyBorder="1" applyAlignment="1">
      <alignment horizontal="right" vertical="top"/>
    </xf>
    <xf numFmtId="0" fontId="22" fillId="4" borderId="1" xfId="0" applyFont="1" applyFill="1" applyBorder="1" applyAlignment="1">
      <alignment horizontal="center" vertical="center" wrapText="1"/>
    </xf>
    <xf numFmtId="9" fontId="16" fillId="4" borderId="1" xfId="0" applyNumberFormat="1" applyFont="1" applyFill="1" applyBorder="1" applyAlignment="1">
      <alignment horizontal="center" vertical="center" wrapText="1"/>
    </xf>
    <xf numFmtId="0" fontId="18" fillId="4" borderId="1" xfId="0" applyFont="1" applyFill="1" applyBorder="1"/>
    <xf numFmtId="0" fontId="27" fillId="4" borderId="1" xfId="0" applyFont="1" applyFill="1" applyBorder="1" applyAlignment="1">
      <alignment horizontal="center" vertical="top"/>
    </xf>
    <xf numFmtId="0" fontId="27" fillId="4" borderId="1" xfId="0" applyFont="1" applyFill="1" applyBorder="1" applyAlignment="1">
      <alignment horizontal="center" vertical="center"/>
    </xf>
    <xf numFmtId="0" fontId="3" fillId="4" borderId="1" xfId="0" applyFont="1" applyFill="1" applyBorder="1" applyAlignment="1">
      <alignment vertical="top" wrapText="1"/>
    </xf>
    <xf numFmtId="3" fontId="0" fillId="4" borderId="1" xfId="0" applyNumberFormat="1" applyFill="1" applyBorder="1" applyAlignment="1">
      <alignment horizontal="left" vertical="top" wrapText="1"/>
    </xf>
    <xf numFmtId="3" fontId="0" fillId="4" borderId="1" xfId="0" applyNumberFormat="1" applyFill="1" applyBorder="1" applyAlignment="1">
      <alignment horizontal="right" vertical="top" wrapText="1"/>
    </xf>
    <xf numFmtId="0" fontId="28" fillId="0" borderId="0" xfId="0" applyFont="1"/>
    <xf numFmtId="49" fontId="3" fillId="4" borderId="1" xfId="0" applyNumberFormat="1" applyFont="1" applyFill="1" applyBorder="1" applyAlignment="1">
      <alignment horizontal="center" vertical="top"/>
    </xf>
    <xf numFmtId="0" fontId="0" fillId="0" borderId="4" xfId="0" applyBorder="1" applyAlignment="1">
      <alignment horizontal="center" vertical="center"/>
    </xf>
    <xf numFmtId="0" fontId="3" fillId="0" borderId="16" xfId="0" applyFont="1" applyFill="1" applyBorder="1" applyAlignment="1">
      <alignment vertical="top"/>
    </xf>
    <xf numFmtId="0" fontId="3" fillId="0" borderId="17" xfId="0" applyFont="1" applyFill="1" applyBorder="1" applyAlignment="1">
      <alignment vertical="top"/>
    </xf>
    <xf numFmtId="3" fontId="0" fillId="4" borderId="2" xfId="0" applyNumberFormat="1" applyFill="1" applyBorder="1" applyAlignment="1">
      <alignment horizontal="right" vertical="top"/>
    </xf>
    <xf numFmtId="0" fontId="3" fillId="0" borderId="1" xfId="0" applyFont="1" applyFill="1" applyBorder="1" applyAlignment="1">
      <alignment vertical="top" wrapText="1"/>
    </xf>
    <xf numFmtId="0" fontId="18" fillId="0" borderId="1" xfId="0" applyFont="1" applyBorder="1"/>
    <xf numFmtId="0" fontId="20" fillId="0" borderId="0" xfId="0" applyFont="1" applyAlignment="1">
      <alignment horizontal="right" wrapText="1"/>
    </xf>
    <xf numFmtId="3" fontId="29" fillId="0" borderId="1" xfId="0" applyNumberFormat="1" applyFont="1" applyFill="1" applyBorder="1" applyAlignment="1">
      <alignment vertical="top" wrapText="1"/>
    </xf>
    <xf numFmtId="3" fontId="13" fillId="4" borderId="1" xfId="0" applyNumberFormat="1" applyFont="1" applyFill="1" applyBorder="1" applyAlignment="1">
      <alignment vertical="top"/>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6" xfId="0" applyFont="1" applyBorder="1" applyAlignment="1">
      <alignment horizontal="right" vertical="top"/>
    </xf>
    <xf numFmtId="0" fontId="3" fillId="0" borderId="17"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49" fontId="3" fillId="4" borderId="7" xfId="0" applyNumberFormat="1" applyFont="1" applyFill="1" applyBorder="1" applyAlignment="1">
      <alignment horizontal="center" vertical="top"/>
    </xf>
    <xf numFmtId="49" fontId="3" fillId="4" borderId="2" xfId="0" applyNumberFormat="1" applyFont="1" applyFill="1" applyBorder="1" applyAlignment="1">
      <alignment horizontal="center"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7" borderId="4" xfId="0" applyFill="1" applyBorder="1" applyAlignment="1">
      <alignment horizontal="center" vertical="center" wrapText="1"/>
    </xf>
    <xf numFmtId="0" fontId="0" fillId="7" borderId="5" xfId="0" applyFill="1" applyBorder="1" applyAlignment="1">
      <alignment horizontal="center" vertical="center" wrapText="1"/>
    </xf>
    <xf numFmtId="0" fontId="0" fillId="0" borderId="6" xfId="0" applyBorder="1" applyAlignment="1">
      <alignment horizontal="left" wrapText="1"/>
    </xf>
    <xf numFmtId="0" fontId="0" fillId="0" borderId="13" xfId="0" applyBorder="1" applyAlignment="1">
      <alignment horizontal="left" wrapText="1"/>
    </xf>
    <xf numFmtId="0" fontId="0" fillId="0" borderId="14" xfId="0" applyBorder="1" applyAlignment="1">
      <alignment horizontal="left" wrapText="1"/>
    </xf>
    <xf numFmtId="0" fontId="0" fillId="0" borderId="1" xfId="0" applyBorder="1" applyAlignment="1">
      <alignment horizontal="center" wrapText="1"/>
    </xf>
    <xf numFmtId="0" fontId="25" fillId="4" borderId="7" xfId="0" applyFont="1" applyFill="1" applyBorder="1" applyAlignment="1">
      <alignment horizontal="center" vertical="center" wrapText="1"/>
    </xf>
    <xf numFmtId="0" fontId="25" fillId="4" borderId="11" xfId="0" applyFont="1" applyFill="1" applyBorder="1" applyAlignment="1">
      <alignment horizontal="center" vertical="center" wrapText="1"/>
    </xf>
    <xf numFmtId="0" fontId="25"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Normal 2" xfId="1" xr:uid="{00000000-0005-0000-0000-000001000000}"/>
    <cellStyle name="Parasts" xfId="0" builtinId="0"/>
    <cellStyle name="Procenti"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view="pageBreakPreview" zoomScale="80" zoomScaleNormal="90" zoomScaleSheetLayoutView="80" workbookViewId="0">
      <selection activeCell="J47" sqref="J47"/>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146</v>
      </c>
      <c r="B1" s="122" t="s">
        <v>189</v>
      </c>
      <c r="C1" s="123"/>
      <c r="D1" s="123"/>
    </row>
    <row r="2" spans="1:8" ht="21.75" customHeight="1" x14ac:dyDescent="0.3">
      <c r="A2" s="5"/>
      <c r="B2" s="6"/>
      <c r="C2" s="6"/>
      <c r="D2" s="6"/>
    </row>
    <row r="3" spans="1:8" s="4" customFormat="1" ht="18" customHeight="1" x14ac:dyDescent="0.3">
      <c r="A3" s="124" t="s">
        <v>114</v>
      </c>
      <c r="B3" s="124"/>
      <c r="C3" s="124"/>
      <c r="D3" s="124"/>
      <c r="E3" s="129" t="s">
        <v>115</v>
      </c>
      <c r="F3" s="129"/>
      <c r="G3" s="129"/>
      <c r="H3" s="129"/>
    </row>
    <row r="4" spans="1:8" ht="55.5" customHeight="1" x14ac:dyDescent="0.3">
      <c r="A4" s="126" t="s">
        <v>7</v>
      </c>
      <c r="B4" s="126" t="s">
        <v>95</v>
      </c>
      <c r="C4" s="126" t="s">
        <v>131</v>
      </c>
      <c r="D4" s="125" t="s">
        <v>22</v>
      </c>
      <c r="E4" s="130" t="s">
        <v>7</v>
      </c>
      <c r="F4" s="130" t="s">
        <v>116</v>
      </c>
      <c r="G4" s="130" t="s">
        <v>9</v>
      </c>
      <c r="H4" s="131" t="s">
        <v>22</v>
      </c>
    </row>
    <row r="5" spans="1:8" ht="129" customHeight="1" x14ac:dyDescent="0.3">
      <c r="A5" s="126"/>
      <c r="B5" s="126"/>
      <c r="C5" s="126"/>
      <c r="D5" s="125"/>
      <c r="E5" s="130"/>
      <c r="F5" s="130"/>
      <c r="G5" s="130"/>
      <c r="H5" s="131"/>
    </row>
    <row r="6" spans="1:8" x14ac:dyDescent="0.3">
      <c r="A6" s="119" t="s">
        <v>18</v>
      </c>
      <c r="B6" s="119"/>
      <c r="C6" s="119"/>
      <c r="D6" s="119"/>
      <c r="E6" s="134" t="s">
        <v>136</v>
      </c>
      <c r="F6" s="134"/>
      <c r="G6" s="134"/>
      <c r="H6" s="134"/>
    </row>
    <row r="7" spans="1:8" ht="46.95" customHeight="1" x14ac:dyDescent="0.3">
      <c r="A7" s="18" t="s">
        <v>19</v>
      </c>
      <c r="B7" s="8"/>
      <c r="C7" s="17" t="s">
        <v>186</v>
      </c>
      <c r="D7" s="8">
        <f>D8+D9+D10</f>
        <v>1095600</v>
      </c>
      <c r="E7" s="70" t="s">
        <v>132</v>
      </c>
      <c r="F7" s="71"/>
      <c r="G7" s="72" t="s">
        <v>186</v>
      </c>
      <c r="H7" s="71">
        <f>H8+H10</f>
        <v>438240</v>
      </c>
    </row>
    <row r="8" spans="1:8" x14ac:dyDescent="0.3">
      <c r="A8" s="19" t="s">
        <v>0</v>
      </c>
      <c r="B8" s="45">
        <v>5.47</v>
      </c>
      <c r="C8" s="9"/>
      <c r="D8" s="56">
        <v>1095600</v>
      </c>
      <c r="E8" s="137" t="s">
        <v>120</v>
      </c>
      <c r="F8" s="139">
        <v>5.47</v>
      </c>
      <c r="G8" s="143"/>
      <c r="H8" s="141">
        <v>438240</v>
      </c>
    </row>
    <row r="9" spans="1:8" x14ac:dyDescent="0.3">
      <c r="A9" s="19" t="s">
        <v>1</v>
      </c>
      <c r="B9" s="102" t="s">
        <v>178</v>
      </c>
      <c r="C9" s="9"/>
      <c r="D9" s="56">
        <v>0</v>
      </c>
      <c r="E9" s="138"/>
      <c r="F9" s="140"/>
      <c r="G9" s="144"/>
      <c r="H9" s="142"/>
    </row>
    <row r="10" spans="1:8" x14ac:dyDescent="0.3">
      <c r="A10" s="19" t="s">
        <v>4</v>
      </c>
      <c r="B10" s="102" t="s">
        <v>178</v>
      </c>
      <c r="C10" s="9"/>
      <c r="D10" s="31">
        <v>0</v>
      </c>
      <c r="E10" s="19" t="s">
        <v>4</v>
      </c>
      <c r="F10" s="102" t="s">
        <v>178</v>
      </c>
      <c r="G10" s="9"/>
      <c r="H10" s="31">
        <v>0</v>
      </c>
    </row>
    <row r="11" spans="1:8" ht="62.4" x14ac:dyDescent="0.3">
      <c r="A11" s="20" t="s">
        <v>21</v>
      </c>
      <c r="B11" s="12"/>
      <c r="C11" s="13"/>
      <c r="D11" s="14">
        <f>D12+D13+D14</f>
        <v>0</v>
      </c>
      <c r="E11" s="73" t="s">
        <v>133</v>
      </c>
      <c r="F11" s="74"/>
      <c r="G11" s="75"/>
      <c r="H11" s="76">
        <f>H12+H13+H14</f>
        <v>0</v>
      </c>
    </row>
    <row r="12" spans="1:8" x14ac:dyDescent="0.3">
      <c r="A12" s="19" t="s">
        <v>2</v>
      </c>
      <c r="B12" s="102" t="s">
        <v>178</v>
      </c>
      <c r="C12" s="9"/>
      <c r="D12" s="56">
        <v>0</v>
      </c>
      <c r="E12" s="19" t="s">
        <v>121</v>
      </c>
      <c r="F12" s="108" t="s">
        <v>185</v>
      </c>
      <c r="G12" s="9"/>
      <c r="H12" s="56">
        <v>0</v>
      </c>
    </row>
    <row r="13" spans="1:8" ht="41.4" x14ac:dyDescent="0.3">
      <c r="A13" s="19" t="s">
        <v>12</v>
      </c>
      <c r="B13" s="103" t="s">
        <v>178</v>
      </c>
      <c r="C13" s="9"/>
      <c r="D13" s="56">
        <v>0</v>
      </c>
      <c r="E13" s="19" t="s">
        <v>122</v>
      </c>
      <c r="F13" s="108" t="s">
        <v>185</v>
      </c>
      <c r="G13" s="9"/>
      <c r="H13" s="56">
        <v>0</v>
      </c>
    </row>
    <row r="14" spans="1:8" ht="27.6" x14ac:dyDescent="0.3">
      <c r="A14" s="19" t="s">
        <v>11</v>
      </c>
      <c r="B14" s="103" t="s">
        <v>178</v>
      </c>
      <c r="C14" s="9"/>
      <c r="D14" s="56">
        <v>0</v>
      </c>
      <c r="E14" s="19" t="s">
        <v>123</v>
      </c>
      <c r="F14" s="108" t="s">
        <v>185</v>
      </c>
      <c r="G14" s="9"/>
      <c r="H14" s="56">
        <v>0</v>
      </c>
    </row>
    <row r="15" spans="1:8" ht="85.95" customHeight="1" x14ac:dyDescent="0.3">
      <c r="A15" s="18" t="s">
        <v>20</v>
      </c>
      <c r="B15" s="8"/>
      <c r="C15" s="17" t="s">
        <v>23</v>
      </c>
      <c r="D15" s="8">
        <f>D16+D17+D18</f>
        <v>0</v>
      </c>
      <c r="E15" s="70" t="s">
        <v>134</v>
      </c>
      <c r="F15" s="71"/>
      <c r="G15" s="72" t="s">
        <v>23</v>
      </c>
      <c r="H15" s="71">
        <f>H16+H18</f>
        <v>0</v>
      </c>
    </row>
    <row r="16" spans="1:8" x14ac:dyDescent="0.3">
      <c r="A16" s="19" t="s">
        <v>0</v>
      </c>
      <c r="B16" s="102" t="s">
        <v>178</v>
      </c>
      <c r="C16" s="9"/>
      <c r="D16" s="56">
        <v>0</v>
      </c>
      <c r="E16" s="137" t="s">
        <v>1</v>
      </c>
      <c r="F16" s="145" t="s">
        <v>185</v>
      </c>
      <c r="G16" s="127"/>
      <c r="H16" s="132">
        <v>0</v>
      </c>
    </row>
    <row r="17" spans="1:9" x14ac:dyDescent="0.3">
      <c r="A17" s="19" t="s">
        <v>1</v>
      </c>
      <c r="B17" s="102" t="s">
        <v>178</v>
      </c>
      <c r="C17" s="9"/>
      <c r="D17" s="56">
        <v>0</v>
      </c>
      <c r="E17" s="138"/>
      <c r="F17" s="146"/>
      <c r="G17" s="128"/>
      <c r="H17" s="133"/>
    </row>
    <row r="18" spans="1:9" x14ac:dyDescent="0.3">
      <c r="A18" s="19" t="s">
        <v>4</v>
      </c>
      <c r="B18" s="102" t="s">
        <v>178</v>
      </c>
      <c r="C18" s="9"/>
      <c r="D18" s="31">
        <v>0</v>
      </c>
      <c r="E18" s="19" t="s">
        <v>4</v>
      </c>
      <c r="F18" s="108" t="s">
        <v>185</v>
      </c>
      <c r="G18" s="9"/>
      <c r="H18" s="31">
        <v>0</v>
      </c>
    </row>
    <row r="19" spans="1:9" ht="78" x14ac:dyDescent="0.3">
      <c r="A19" s="20" t="s">
        <v>117</v>
      </c>
      <c r="B19" s="12"/>
      <c r="C19" s="13"/>
      <c r="D19" s="14">
        <f>D20+D21+D22</f>
        <v>0</v>
      </c>
      <c r="E19" s="73" t="s">
        <v>135</v>
      </c>
      <c r="F19" s="74"/>
      <c r="G19" s="75"/>
      <c r="H19" s="76">
        <f>H20+H21+H22</f>
        <v>0</v>
      </c>
    </row>
    <row r="20" spans="1:9" x14ac:dyDescent="0.3">
      <c r="A20" s="19" t="s">
        <v>2</v>
      </c>
      <c r="B20" s="103" t="s">
        <v>178</v>
      </c>
      <c r="C20" s="9"/>
      <c r="D20" s="56">
        <v>0</v>
      </c>
      <c r="E20" s="19" t="s">
        <v>121</v>
      </c>
      <c r="F20" s="108" t="s">
        <v>185</v>
      </c>
      <c r="G20" s="9"/>
      <c r="H20" s="56">
        <v>0</v>
      </c>
    </row>
    <row r="21" spans="1:9" ht="41.4" x14ac:dyDescent="0.3">
      <c r="A21" s="19" t="s">
        <v>12</v>
      </c>
      <c r="B21" s="103" t="s">
        <v>178</v>
      </c>
      <c r="C21" s="9"/>
      <c r="D21" s="56">
        <v>0</v>
      </c>
      <c r="E21" s="19" t="s">
        <v>122</v>
      </c>
      <c r="F21" s="108" t="s">
        <v>185</v>
      </c>
      <c r="G21" s="9"/>
      <c r="H21" s="56">
        <v>0</v>
      </c>
    </row>
    <row r="22" spans="1:9" ht="27.6" x14ac:dyDescent="0.3">
      <c r="A22" s="19" t="s">
        <v>11</v>
      </c>
      <c r="B22" s="103" t="s">
        <v>178</v>
      </c>
      <c r="C22" s="9"/>
      <c r="D22" s="56">
        <v>0</v>
      </c>
      <c r="E22" s="19" t="s">
        <v>123</v>
      </c>
      <c r="F22" s="108" t="s">
        <v>185</v>
      </c>
      <c r="G22" s="9"/>
      <c r="H22" s="56">
        <v>0</v>
      </c>
    </row>
    <row r="23" spans="1:9" x14ac:dyDescent="0.3">
      <c r="A23" s="119" t="s">
        <v>5</v>
      </c>
      <c r="B23" s="119"/>
      <c r="C23" s="119"/>
      <c r="D23" s="119"/>
      <c r="E23" s="134" t="s">
        <v>118</v>
      </c>
      <c r="F23" s="134"/>
      <c r="G23" s="134"/>
      <c r="H23" s="134"/>
    </row>
    <row r="24" spans="1:9" ht="31.2" customHeight="1" x14ac:dyDescent="0.3">
      <c r="A24" s="20" t="s">
        <v>8</v>
      </c>
      <c r="B24" s="15"/>
      <c r="C24" s="13"/>
      <c r="D24" s="8">
        <f>SUM(D25:D29)</f>
        <v>5600000</v>
      </c>
      <c r="E24" s="73" t="s">
        <v>119</v>
      </c>
      <c r="F24" s="77"/>
      <c r="G24" s="75"/>
      <c r="H24" s="71">
        <f>SUM(H25:H29)</f>
        <v>1440000</v>
      </c>
      <c r="I24" t="s">
        <v>124</v>
      </c>
    </row>
    <row r="25" spans="1:9" x14ac:dyDescent="0.3">
      <c r="A25" s="19" t="s">
        <v>0</v>
      </c>
      <c r="B25" s="57">
        <v>18</v>
      </c>
      <c r="C25" s="16"/>
      <c r="D25" s="31">
        <v>3600000</v>
      </c>
      <c r="E25" s="137" t="s">
        <v>1</v>
      </c>
      <c r="F25" s="147">
        <v>18</v>
      </c>
      <c r="G25" s="149"/>
      <c r="H25" s="132">
        <v>1440000</v>
      </c>
    </row>
    <row r="26" spans="1:9" x14ac:dyDescent="0.3">
      <c r="A26" s="19" t="s">
        <v>1</v>
      </c>
      <c r="B26" s="45">
        <v>10</v>
      </c>
      <c r="C26" s="9"/>
      <c r="D26" s="56">
        <v>2000000</v>
      </c>
      <c r="E26" s="138"/>
      <c r="F26" s="148"/>
      <c r="G26" s="150"/>
      <c r="H26" s="133"/>
    </row>
    <row r="27" spans="1:9" x14ac:dyDescent="0.3">
      <c r="A27" s="19" t="s">
        <v>3</v>
      </c>
      <c r="B27" s="103" t="s">
        <v>178</v>
      </c>
      <c r="C27" s="9"/>
      <c r="D27" s="56">
        <v>0</v>
      </c>
      <c r="E27" s="19" t="s">
        <v>125</v>
      </c>
      <c r="F27" s="103" t="s">
        <v>178</v>
      </c>
      <c r="G27" s="9"/>
      <c r="H27" s="56">
        <v>0</v>
      </c>
    </row>
    <row r="28" spans="1:9" ht="31.95" customHeight="1" x14ac:dyDescent="0.3">
      <c r="A28" s="19" t="s">
        <v>16</v>
      </c>
      <c r="B28" s="103" t="s">
        <v>178</v>
      </c>
      <c r="C28" s="9"/>
      <c r="D28" s="56">
        <v>0</v>
      </c>
      <c r="E28" s="137" t="s">
        <v>126</v>
      </c>
      <c r="F28" s="139" t="s">
        <v>178</v>
      </c>
      <c r="G28" s="127"/>
      <c r="H28" s="132"/>
    </row>
    <row r="29" spans="1:9" ht="31.95" customHeight="1" x14ac:dyDescent="0.3">
      <c r="A29" s="19" t="s">
        <v>91</v>
      </c>
      <c r="B29" s="103" t="s">
        <v>178</v>
      </c>
      <c r="C29" s="9"/>
      <c r="D29" s="56"/>
      <c r="E29" s="138"/>
      <c r="F29" s="140"/>
      <c r="G29" s="128"/>
      <c r="H29" s="133"/>
    </row>
    <row r="30" spans="1:9" ht="30.6" customHeight="1" x14ac:dyDescent="0.3">
      <c r="A30" s="120" t="s">
        <v>6</v>
      </c>
      <c r="B30" s="121"/>
      <c r="C30" s="121"/>
      <c r="D30" s="121"/>
      <c r="E30" s="135" t="s">
        <v>127</v>
      </c>
      <c r="F30" s="136"/>
      <c r="G30" s="136"/>
      <c r="H30" s="136"/>
    </row>
    <row r="31" spans="1:9" ht="46.8" x14ac:dyDescent="0.3">
      <c r="A31" s="20" t="s">
        <v>85</v>
      </c>
      <c r="B31" s="12"/>
      <c r="C31" s="13"/>
      <c r="D31" s="8">
        <f>SUM(D32:D35)</f>
        <v>69300</v>
      </c>
      <c r="E31" s="73" t="s">
        <v>85</v>
      </c>
      <c r="F31" s="74"/>
      <c r="G31" s="75"/>
      <c r="H31" s="71">
        <f>SUM(H32:H34)</f>
        <v>0</v>
      </c>
    </row>
    <row r="32" spans="1:9" ht="69" x14ac:dyDescent="0.3">
      <c r="A32" s="19" t="s">
        <v>13</v>
      </c>
      <c r="B32" s="103" t="s">
        <v>178</v>
      </c>
      <c r="C32" s="9"/>
      <c r="D32" s="58">
        <v>0</v>
      </c>
      <c r="E32" s="19" t="s">
        <v>128</v>
      </c>
      <c r="F32" s="103" t="s">
        <v>178</v>
      </c>
      <c r="G32" s="9"/>
      <c r="H32" s="58">
        <v>0</v>
      </c>
    </row>
    <row r="33" spans="1:8" ht="27.6" x14ac:dyDescent="0.3">
      <c r="A33" s="19" t="s">
        <v>14</v>
      </c>
      <c r="B33" s="104" t="s">
        <v>179</v>
      </c>
      <c r="C33" s="9"/>
      <c r="D33" s="58">
        <v>22000</v>
      </c>
      <c r="E33" s="19" t="s">
        <v>129</v>
      </c>
      <c r="F33" s="108" t="s">
        <v>185</v>
      </c>
      <c r="G33" s="9"/>
      <c r="H33" s="58">
        <v>0</v>
      </c>
    </row>
    <row r="34" spans="1:8" ht="27.6" x14ac:dyDescent="0.3">
      <c r="A34" s="19" t="s">
        <v>15</v>
      </c>
      <c r="B34" s="103" t="s">
        <v>178</v>
      </c>
      <c r="C34" s="9"/>
      <c r="D34" s="58">
        <v>0</v>
      </c>
      <c r="E34" s="19" t="s">
        <v>130</v>
      </c>
      <c r="F34" s="108" t="s">
        <v>185</v>
      </c>
      <c r="G34" s="9"/>
      <c r="H34" s="58">
        <v>0</v>
      </c>
    </row>
    <row r="35" spans="1:8" ht="27.6" x14ac:dyDescent="0.3">
      <c r="A35" s="19" t="s">
        <v>17</v>
      </c>
      <c r="B35" s="104" t="s">
        <v>180</v>
      </c>
      <c r="C35" s="9"/>
      <c r="D35" s="58">
        <v>47300</v>
      </c>
    </row>
    <row r="36" spans="1:8" ht="30" customHeight="1" x14ac:dyDescent="0.3">
      <c r="A36" s="118" t="s">
        <v>10</v>
      </c>
      <c r="B36" s="118"/>
      <c r="C36" s="118"/>
      <c r="D36" s="118"/>
      <c r="E36" s="118" t="s">
        <v>10</v>
      </c>
      <c r="F36" s="118"/>
      <c r="G36" s="118"/>
      <c r="H36" s="118"/>
    </row>
    <row r="37" spans="1:8" x14ac:dyDescent="0.3">
      <c r="A37"/>
      <c r="B37" s="1"/>
      <c r="C37" s="1"/>
    </row>
    <row r="38" spans="1:8" x14ac:dyDescent="0.3">
      <c r="A38"/>
    </row>
    <row r="39" spans="1:8" x14ac:dyDescent="0.3">
      <c r="A39"/>
      <c r="B39" s="1"/>
      <c r="C39" s="1"/>
    </row>
    <row r="40" spans="1:8" x14ac:dyDescent="0.3">
      <c r="A40"/>
      <c r="B40" s="2"/>
      <c r="C40" s="2"/>
    </row>
    <row r="41" spans="1:8" x14ac:dyDescent="0.3">
      <c r="A4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2"/>
      <c r="C47" s="2"/>
    </row>
    <row r="48" spans="1:8" x14ac:dyDescent="0.3">
      <c r="A48"/>
    </row>
    <row r="49" spans="1:3" x14ac:dyDescent="0.3">
      <c r="A49"/>
      <c r="B49" s="1"/>
      <c r="C49" s="1"/>
    </row>
    <row r="50" spans="1:3" x14ac:dyDescent="0.3">
      <c r="A50"/>
      <c r="B50" s="2"/>
      <c r="C50" s="2"/>
    </row>
  </sheetData>
  <mergeCells count="35">
    <mergeCell ref="E30:H30"/>
    <mergeCell ref="E36:H36"/>
    <mergeCell ref="E8:E9"/>
    <mergeCell ref="F8:F9"/>
    <mergeCell ref="H8:H9"/>
    <mergeCell ref="G8:G9"/>
    <mergeCell ref="E16:E17"/>
    <mergeCell ref="F16:F17"/>
    <mergeCell ref="G16:G17"/>
    <mergeCell ref="H16:H17"/>
    <mergeCell ref="E25:E26"/>
    <mergeCell ref="F25:F26"/>
    <mergeCell ref="G25:G26"/>
    <mergeCell ref="H25:H26"/>
    <mergeCell ref="E28:E29"/>
    <mergeCell ref="F28:F29"/>
    <mergeCell ref="G28:G29"/>
    <mergeCell ref="E3:H3"/>
    <mergeCell ref="E4:E5"/>
    <mergeCell ref="F4:F5"/>
    <mergeCell ref="G4:G5"/>
    <mergeCell ref="H4:H5"/>
    <mergeCell ref="H28:H29"/>
    <mergeCell ref="E6:H6"/>
    <mergeCell ref="E23:H23"/>
    <mergeCell ref="A36:D36"/>
    <mergeCell ref="A6:D6"/>
    <mergeCell ref="A23:D23"/>
    <mergeCell ref="A30:D30"/>
    <mergeCell ref="B1:D1"/>
    <mergeCell ref="A3:D3"/>
    <mergeCell ref="D4:D5"/>
    <mergeCell ref="A4:A5"/>
    <mergeCell ref="B4:B5"/>
    <mergeCell ref="C4:C5"/>
  </mergeCells>
  <pageMargins left="0.7" right="0.7" top="0.75" bottom="0.75" header="0.3" footer="0.3"/>
  <pageSetup paperSize="9" scale="3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7" zoomScaleNormal="100" zoomScaleSheetLayoutView="100" workbookViewId="0">
      <selection activeCell="B14" sqref="B14"/>
    </sheetView>
  </sheetViews>
  <sheetFormatPr defaultRowHeight="14.4" x14ac:dyDescent="0.3"/>
  <cols>
    <col min="1" max="1" width="48.33203125" customWidth="1"/>
    <col min="2" max="2" width="26.88671875" customWidth="1"/>
  </cols>
  <sheetData>
    <row r="1" spans="1:2" ht="101.4" customHeight="1" thickBot="1" x14ac:dyDescent="0.35">
      <c r="A1" s="7" t="s">
        <v>146</v>
      </c>
      <c r="B1" s="109" t="str">
        <f>Ūdenssaimniec_ESOŠS_VĒRTĒJUMS!B1</f>
        <v>GULBENE</v>
      </c>
    </row>
    <row r="2" spans="1:2" x14ac:dyDescent="0.3">
      <c r="A2" s="5"/>
      <c r="B2" s="6"/>
    </row>
    <row r="3" spans="1:2" ht="30.6" customHeight="1" x14ac:dyDescent="0.3">
      <c r="A3" s="151" t="s">
        <v>104</v>
      </c>
      <c r="B3" s="152"/>
    </row>
    <row r="4" spans="1:2" ht="48.6" customHeight="1" x14ac:dyDescent="0.3">
      <c r="A4" s="65" t="s">
        <v>100</v>
      </c>
      <c r="B4" s="64" t="s">
        <v>192</v>
      </c>
    </row>
    <row r="5" spans="1:2" ht="43.2" x14ac:dyDescent="0.3">
      <c r="A5" s="65" t="s">
        <v>101</v>
      </c>
      <c r="B5" s="64" t="s">
        <v>102</v>
      </c>
    </row>
    <row r="6" spans="1:2" ht="28.8" x14ac:dyDescent="0.3">
      <c r="A6" s="65" t="s">
        <v>137</v>
      </c>
      <c r="B6" s="64" t="s">
        <v>157</v>
      </c>
    </row>
    <row r="7" spans="1:2" ht="38.4" customHeight="1" x14ac:dyDescent="0.3">
      <c r="A7" s="65" t="s">
        <v>112</v>
      </c>
      <c r="B7" s="105"/>
    </row>
    <row r="8" spans="1:2" ht="25.2" customHeight="1" x14ac:dyDescent="0.3">
      <c r="A8" s="65" t="s">
        <v>111</v>
      </c>
      <c r="B8" s="105"/>
    </row>
    <row r="9" spans="1:2" ht="45.6" customHeight="1" x14ac:dyDescent="0.3">
      <c r="A9" s="151" t="s">
        <v>99</v>
      </c>
      <c r="B9" s="152"/>
    </row>
    <row r="10" spans="1:2" ht="48" customHeight="1" x14ac:dyDescent="0.3">
      <c r="A10" s="52" t="s">
        <v>97</v>
      </c>
      <c r="B10" s="64" t="s">
        <v>152</v>
      </c>
    </row>
    <row r="11" spans="1:2" ht="41.4" customHeight="1" x14ac:dyDescent="0.3">
      <c r="A11" s="52" t="s">
        <v>138</v>
      </c>
      <c r="B11" s="64" t="s">
        <v>153</v>
      </c>
    </row>
    <row r="12" spans="1:2" ht="70.2" customHeight="1" x14ac:dyDescent="0.3">
      <c r="A12" s="52" t="s">
        <v>98</v>
      </c>
      <c r="B12" s="31" t="s">
        <v>155</v>
      </c>
    </row>
    <row r="13" spans="1:2" ht="51" customHeight="1" x14ac:dyDescent="0.3">
      <c r="A13" s="52" t="s">
        <v>139</v>
      </c>
      <c r="B13" s="64" t="s">
        <v>156</v>
      </c>
    </row>
    <row r="14" spans="1:2" ht="57.6" x14ac:dyDescent="0.3">
      <c r="A14" s="69" t="s">
        <v>113</v>
      </c>
      <c r="B14" s="64" t="s">
        <v>154</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80" workbookViewId="0">
      <selection activeCell="F19" sqref="F19"/>
    </sheetView>
  </sheetViews>
  <sheetFormatPr defaultRowHeight="14.4" x14ac:dyDescent="0.3"/>
  <cols>
    <col min="1" max="1" width="40.5546875" style="3" customWidth="1"/>
    <col min="2" max="2" width="23.88671875" customWidth="1"/>
    <col min="3" max="3" width="23.109375" customWidth="1"/>
    <col min="4" max="4" width="20.5546875" customWidth="1"/>
    <col min="5" max="5" width="17.44140625" customWidth="1"/>
    <col min="6" max="6" width="31.6640625" customWidth="1"/>
    <col min="7" max="7" width="18" customWidth="1"/>
    <col min="8" max="8" width="19" customWidth="1"/>
    <col min="9" max="9" width="9.109375" customWidth="1"/>
    <col min="10" max="10" width="42.44140625" customWidth="1"/>
    <col min="11" max="11" width="22.5546875" customWidth="1"/>
  </cols>
  <sheetData>
    <row r="1" spans="1:10" ht="49.5" customHeight="1" thickBot="1" x14ac:dyDescent="0.35">
      <c r="A1" s="7" t="s">
        <v>146</v>
      </c>
      <c r="B1" s="154" t="s">
        <v>189</v>
      </c>
      <c r="C1" s="155"/>
      <c r="D1" s="155"/>
      <c r="F1" s="107"/>
    </row>
    <row r="2" spans="1:10" ht="21.75" customHeight="1" x14ac:dyDescent="0.3">
      <c r="A2" s="5"/>
      <c r="B2" s="6"/>
      <c r="C2" s="6"/>
      <c r="D2" s="6"/>
    </row>
    <row r="3" spans="1:10" s="4" customFormat="1" ht="18" customHeight="1" x14ac:dyDescent="0.3">
      <c r="A3" s="124" t="s">
        <v>25</v>
      </c>
      <c r="B3" s="124"/>
      <c r="C3" s="124"/>
      <c r="D3" s="124"/>
    </row>
    <row r="4" spans="1:10" s="4" customFormat="1" ht="36" customHeight="1" x14ac:dyDescent="0.3">
      <c r="A4" s="86" t="s">
        <v>148</v>
      </c>
      <c r="B4" s="117">
        <v>8606</v>
      </c>
      <c r="C4" s="84"/>
      <c r="D4" s="84"/>
    </row>
    <row r="5" spans="1:10" ht="29.4" customHeight="1" x14ac:dyDescent="0.3">
      <c r="A5" s="25" t="s">
        <v>26</v>
      </c>
      <c r="B5" s="117">
        <v>8378</v>
      </c>
      <c r="C5" s="29"/>
      <c r="D5" s="22"/>
      <c r="E5" s="46"/>
    </row>
    <row r="6" spans="1:10" ht="15.6" x14ac:dyDescent="0.3">
      <c r="A6" s="23" t="s">
        <v>27</v>
      </c>
      <c r="B6" s="117">
        <v>1012</v>
      </c>
      <c r="C6" s="29"/>
      <c r="D6" s="10"/>
      <c r="E6" s="46"/>
    </row>
    <row r="7" spans="1:10" ht="15.6" x14ac:dyDescent="0.3">
      <c r="A7" s="23" t="s">
        <v>28</v>
      </c>
      <c r="B7" s="117">
        <v>6559</v>
      </c>
      <c r="C7" s="30">
        <f>B7/B5</f>
        <v>0.78288374313678677</v>
      </c>
      <c r="D7" s="10"/>
      <c r="E7" s="46"/>
    </row>
    <row r="8" spans="1:10" ht="29.4" thickBot="1" x14ac:dyDescent="0.35">
      <c r="A8" s="23" t="s">
        <v>29</v>
      </c>
      <c r="B8" s="117">
        <v>7102</v>
      </c>
      <c r="C8" s="30">
        <f>B8/B5</f>
        <v>0.84769634757698731</v>
      </c>
      <c r="D8" s="11"/>
      <c r="E8" s="46"/>
    </row>
    <row r="9" spans="1:10" ht="42" thickBot="1" x14ac:dyDescent="0.35">
      <c r="A9" s="27"/>
      <c r="B9" s="12"/>
      <c r="C9" s="28" t="s">
        <v>92</v>
      </c>
      <c r="D9" s="28" t="s">
        <v>93</v>
      </c>
      <c r="E9" s="59"/>
      <c r="G9" s="156"/>
      <c r="H9" s="157"/>
      <c r="I9" s="157"/>
      <c r="J9" s="158"/>
    </row>
    <row r="10" spans="1:10" ht="15.6" x14ac:dyDescent="0.3">
      <c r="A10" s="25" t="s">
        <v>30</v>
      </c>
      <c r="B10" s="21">
        <f>B11+B12</f>
        <v>56.18</v>
      </c>
      <c r="C10" s="98">
        <v>18.107949999999999</v>
      </c>
      <c r="D10" s="98">
        <v>24.428349999999998</v>
      </c>
      <c r="E10" s="46" t="s">
        <v>187</v>
      </c>
    </row>
    <row r="11" spans="1:10" x14ac:dyDescent="0.3">
      <c r="A11" s="23" t="s">
        <v>31</v>
      </c>
      <c r="B11" s="92">
        <v>46.18</v>
      </c>
      <c r="C11" s="31">
        <v>0</v>
      </c>
      <c r="D11" s="31">
        <v>0</v>
      </c>
      <c r="E11" s="46"/>
    </row>
    <row r="12" spans="1:10" x14ac:dyDescent="0.3">
      <c r="A12" s="23" t="s">
        <v>32</v>
      </c>
      <c r="B12" s="31">
        <v>10</v>
      </c>
      <c r="C12" s="31">
        <v>0</v>
      </c>
      <c r="D12" s="31">
        <v>0</v>
      </c>
      <c r="E12" s="46"/>
    </row>
    <row r="13" spans="1:10" ht="15.6" x14ac:dyDescent="0.3">
      <c r="A13" s="26" t="s">
        <v>33</v>
      </c>
      <c r="B13" s="31">
        <v>11</v>
      </c>
      <c r="C13" s="29"/>
      <c r="D13" s="29"/>
      <c r="E13" s="46"/>
    </row>
    <row r="14" spans="1:10" x14ac:dyDescent="0.3">
      <c r="A14" s="19" t="s">
        <v>34</v>
      </c>
      <c r="B14" s="31">
        <v>0</v>
      </c>
      <c r="C14" s="29"/>
      <c r="D14" s="29"/>
      <c r="E14" s="46"/>
    </row>
    <row r="15" spans="1:10" x14ac:dyDescent="0.3">
      <c r="A15" s="24" t="s">
        <v>35</v>
      </c>
      <c r="B15" s="31">
        <v>11</v>
      </c>
      <c r="C15" s="29"/>
      <c r="D15" s="29"/>
      <c r="E15" s="46"/>
    </row>
    <row r="16" spans="1:10" ht="15.6" x14ac:dyDescent="0.3">
      <c r="A16" s="25" t="s">
        <v>80</v>
      </c>
      <c r="B16" s="58">
        <v>26</v>
      </c>
      <c r="C16" s="60"/>
      <c r="D16" s="60"/>
      <c r="E16" s="59"/>
    </row>
    <row r="17" spans="1:8" ht="15.6" x14ac:dyDescent="0.3">
      <c r="A17" s="25" t="s">
        <v>140</v>
      </c>
      <c r="B17" s="90">
        <v>53.2</v>
      </c>
      <c r="C17" s="60"/>
      <c r="D17" s="60"/>
      <c r="E17" s="59"/>
    </row>
    <row r="18" spans="1:8" ht="46.8" x14ac:dyDescent="0.3">
      <c r="A18" s="32" t="s">
        <v>94</v>
      </c>
      <c r="B18" s="31" t="s">
        <v>184</v>
      </c>
      <c r="C18" s="29"/>
      <c r="D18" s="29"/>
      <c r="E18" s="46"/>
    </row>
    <row r="19" spans="1:8" ht="76.5" customHeight="1" x14ac:dyDescent="0.3">
      <c r="A19" s="32" t="s">
        <v>147</v>
      </c>
      <c r="B19" s="95">
        <v>0.5</v>
      </c>
      <c r="C19" s="29"/>
      <c r="D19" s="29"/>
      <c r="E19" s="46"/>
    </row>
    <row r="20" spans="1:8" ht="54.6" customHeight="1" x14ac:dyDescent="0.3">
      <c r="A20" s="32" t="s">
        <v>86</v>
      </c>
      <c r="B20" s="33">
        <v>1</v>
      </c>
      <c r="C20" s="60"/>
      <c r="D20" s="60"/>
      <c r="E20" s="59"/>
    </row>
    <row r="21" spans="1:8" ht="31.2" x14ac:dyDescent="0.3">
      <c r="A21" s="32" t="s">
        <v>87</v>
      </c>
      <c r="B21" s="96">
        <v>313631</v>
      </c>
      <c r="C21" s="29"/>
      <c r="D21" s="29"/>
    </row>
    <row r="22" spans="1:8" ht="109.2" x14ac:dyDescent="0.3">
      <c r="A22" s="32" t="s">
        <v>103</v>
      </c>
      <c r="B22" s="93" t="s">
        <v>164</v>
      </c>
      <c r="C22" s="159" t="s">
        <v>176</v>
      </c>
      <c r="D22" s="159"/>
    </row>
    <row r="23" spans="1:8" ht="15.6" x14ac:dyDescent="0.3">
      <c r="A23" s="153" t="s">
        <v>68</v>
      </c>
      <c r="B23" s="153"/>
      <c r="C23" s="153"/>
      <c r="D23" s="153"/>
    </row>
    <row r="24" spans="1:8" ht="31.2" x14ac:dyDescent="0.3">
      <c r="A24" s="25" t="s">
        <v>69</v>
      </c>
      <c r="B24" s="117">
        <v>8378</v>
      </c>
      <c r="C24" s="29"/>
      <c r="D24" s="22"/>
    </row>
    <row r="25" spans="1:8" ht="15.6" x14ac:dyDescent="0.3">
      <c r="A25" s="23" t="s">
        <v>27</v>
      </c>
      <c r="B25" s="117">
        <v>1012</v>
      </c>
      <c r="C25" s="29"/>
      <c r="D25" s="10"/>
    </row>
    <row r="26" spans="1:8" ht="15.6" x14ac:dyDescent="0.3">
      <c r="A26" s="23" t="s">
        <v>28</v>
      </c>
      <c r="B26" s="117">
        <v>6863</v>
      </c>
      <c r="C26" s="30">
        <f>B26/B24</f>
        <v>0.81916925280496533</v>
      </c>
      <c r="D26" s="10"/>
      <c r="H26" t="s">
        <v>88</v>
      </c>
    </row>
    <row r="27" spans="1:8" ht="28.8" x14ac:dyDescent="0.3">
      <c r="A27" s="23" t="s">
        <v>29</v>
      </c>
      <c r="B27" s="117">
        <v>7413</v>
      </c>
      <c r="C27" s="30">
        <f>B27/B24</f>
        <v>0.8848173788493674</v>
      </c>
      <c r="D27" s="11"/>
    </row>
    <row r="28" spans="1:8" ht="41.4" x14ac:dyDescent="0.3">
      <c r="A28" s="27"/>
      <c r="B28" s="12"/>
      <c r="C28" s="28" t="s">
        <v>92</v>
      </c>
      <c r="D28" s="28" t="s">
        <v>93</v>
      </c>
      <c r="E28" s="59"/>
    </row>
    <row r="29" spans="1:8" ht="19.2" customHeight="1" x14ac:dyDescent="0.3">
      <c r="A29" s="25" t="s">
        <v>70</v>
      </c>
      <c r="B29" s="58">
        <v>54.44</v>
      </c>
      <c r="C29" s="90">
        <v>18.78</v>
      </c>
      <c r="D29" s="58">
        <v>30.3</v>
      </c>
    </row>
    <row r="30" spans="1:8" ht="19.2" customHeight="1" x14ac:dyDescent="0.3">
      <c r="A30" s="25" t="s">
        <v>80</v>
      </c>
      <c r="B30" s="58">
        <v>13</v>
      </c>
      <c r="C30" s="60"/>
      <c r="D30" s="61"/>
      <c r="E30" s="62"/>
    </row>
    <row r="31" spans="1:8" ht="37.200000000000003" customHeight="1" x14ac:dyDescent="0.3">
      <c r="A31" s="25" t="s">
        <v>141</v>
      </c>
      <c r="B31" s="90">
        <v>39.24</v>
      </c>
      <c r="C31" s="60"/>
      <c r="D31" s="61"/>
      <c r="E31" s="62"/>
    </row>
    <row r="32" spans="1:8" ht="45" customHeight="1" x14ac:dyDescent="0.3">
      <c r="A32" s="55" t="s">
        <v>75</v>
      </c>
      <c r="B32" s="35" t="s">
        <v>38</v>
      </c>
      <c r="C32" s="35" t="s">
        <v>39</v>
      </c>
      <c r="D32" s="35" t="s">
        <v>41</v>
      </c>
      <c r="E32" s="35" t="s">
        <v>71</v>
      </c>
      <c r="F32" s="35" t="s">
        <v>42</v>
      </c>
      <c r="G32" s="35" t="s">
        <v>56</v>
      </c>
      <c r="H32" s="35" t="s">
        <v>77</v>
      </c>
    </row>
    <row r="33" spans="1:8" ht="48" customHeight="1" x14ac:dyDescent="0.3">
      <c r="A33" s="91" t="s">
        <v>159</v>
      </c>
      <c r="B33" s="42" t="s">
        <v>155</v>
      </c>
      <c r="C33" s="42" t="s">
        <v>161</v>
      </c>
      <c r="D33" s="42">
        <v>1100</v>
      </c>
      <c r="E33" s="42">
        <v>299.27100000000002</v>
      </c>
      <c r="F33" s="42" t="s">
        <v>160</v>
      </c>
      <c r="G33" s="42" t="s">
        <v>160</v>
      </c>
      <c r="H33" s="42" t="s">
        <v>162</v>
      </c>
    </row>
    <row r="34" spans="1:8" x14ac:dyDescent="0.3">
      <c r="A34" s="38" t="s">
        <v>72</v>
      </c>
      <c r="B34" s="42"/>
      <c r="C34" s="42" t="s">
        <v>177</v>
      </c>
      <c r="D34" s="42"/>
      <c r="E34" s="42"/>
      <c r="F34" s="42"/>
      <c r="G34" s="42"/>
      <c r="H34" s="42"/>
    </row>
    <row r="35" spans="1:8" x14ac:dyDescent="0.3">
      <c r="A35" s="38" t="s">
        <v>73</v>
      </c>
      <c r="B35" s="42"/>
      <c r="C35" s="42"/>
      <c r="D35" s="42"/>
      <c r="E35" s="42"/>
      <c r="F35" s="42"/>
      <c r="G35" s="42"/>
      <c r="H35" s="42"/>
    </row>
    <row r="36" spans="1:8" ht="57.6" x14ac:dyDescent="0.3">
      <c r="A36" s="55" t="s">
        <v>79</v>
      </c>
      <c r="B36" s="35" t="s">
        <v>38</v>
      </c>
      <c r="C36" s="35" t="s">
        <v>39</v>
      </c>
      <c r="D36" s="35" t="s">
        <v>41</v>
      </c>
      <c r="E36" s="35" t="s">
        <v>81</v>
      </c>
      <c r="F36" s="35" t="s">
        <v>42</v>
      </c>
      <c r="G36" s="35" t="s">
        <v>56</v>
      </c>
      <c r="H36" s="35" t="s">
        <v>78</v>
      </c>
    </row>
    <row r="37" spans="1:8" ht="47.25" customHeight="1" x14ac:dyDescent="0.3">
      <c r="A37" s="91" t="s">
        <v>158</v>
      </c>
      <c r="B37" s="42" t="s">
        <v>155</v>
      </c>
      <c r="C37" s="42" t="s">
        <v>161</v>
      </c>
      <c r="D37" s="42">
        <v>2000</v>
      </c>
      <c r="E37" s="42">
        <v>297.351</v>
      </c>
      <c r="F37" s="42" t="s">
        <v>160</v>
      </c>
      <c r="G37" s="42" t="s">
        <v>160</v>
      </c>
      <c r="H37" s="42" t="s">
        <v>162</v>
      </c>
    </row>
    <row r="38" spans="1:8" x14ac:dyDescent="0.3">
      <c r="A38" s="38" t="s">
        <v>72</v>
      </c>
      <c r="B38" s="42"/>
      <c r="C38" s="42"/>
      <c r="D38" s="42"/>
      <c r="E38" s="42"/>
      <c r="F38" s="42"/>
      <c r="G38" s="42"/>
      <c r="H38" s="42"/>
    </row>
    <row r="39" spans="1:8" x14ac:dyDescent="0.3">
      <c r="A39" s="38" t="s">
        <v>73</v>
      </c>
      <c r="B39" s="42"/>
      <c r="C39" s="42"/>
      <c r="D39" s="42"/>
      <c r="E39" s="42"/>
      <c r="F39" s="42"/>
      <c r="G39" s="42"/>
      <c r="H39" s="42"/>
    </row>
    <row r="40" spans="1:8" ht="57.6" x14ac:dyDescent="0.3">
      <c r="A40" s="55" t="s">
        <v>74</v>
      </c>
      <c r="B40" s="35" t="s">
        <v>38</v>
      </c>
      <c r="C40" s="35" t="s">
        <v>39</v>
      </c>
      <c r="D40" s="35" t="s">
        <v>76</v>
      </c>
      <c r="E40" s="35" t="s">
        <v>42</v>
      </c>
      <c r="F40" s="35" t="s">
        <v>56</v>
      </c>
      <c r="G40" s="35" t="s">
        <v>82</v>
      </c>
    </row>
    <row r="41" spans="1:8" ht="45.75" customHeight="1" x14ac:dyDescent="0.3">
      <c r="A41" s="91" t="s">
        <v>163</v>
      </c>
      <c r="B41" s="42" t="s">
        <v>155</v>
      </c>
      <c r="C41" s="42" t="s">
        <v>161</v>
      </c>
      <c r="D41" s="42">
        <v>1000</v>
      </c>
      <c r="E41" s="42" t="s">
        <v>160</v>
      </c>
      <c r="F41" s="42" t="s">
        <v>160</v>
      </c>
      <c r="G41" s="42" t="s">
        <v>162</v>
      </c>
      <c r="H41" s="36"/>
    </row>
    <row r="42" spans="1:8" x14ac:dyDescent="0.3">
      <c r="A42" s="38" t="s">
        <v>72</v>
      </c>
      <c r="B42" s="42"/>
      <c r="C42" s="42"/>
      <c r="D42" s="42"/>
      <c r="E42" s="42"/>
      <c r="F42" s="42"/>
      <c r="G42" s="42"/>
      <c r="H42" s="36"/>
    </row>
    <row r="43" spans="1:8" x14ac:dyDescent="0.3">
      <c r="A43" s="38" t="s">
        <v>73</v>
      </c>
      <c r="B43" s="42"/>
      <c r="C43" s="42"/>
      <c r="D43" s="42"/>
      <c r="E43" s="42"/>
      <c r="F43" s="42"/>
      <c r="G43" s="42"/>
      <c r="H43" s="36"/>
    </row>
    <row r="44" spans="1:8" x14ac:dyDescent="0.3">
      <c r="H44" s="4"/>
    </row>
  </sheetData>
  <mergeCells count="5">
    <mergeCell ref="A23:D23"/>
    <mergeCell ref="B1:D1"/>
    <mergeCell ref="A3:D3"/>
    <mergeCell ref="G9:J9"/>
    <mergeCell ref="C22:D22"/>
  </mergeCells>
  <pageMargins left="0.7" right="0.7" top="0.75" bottom="0.75" header="0.3" footer="0.3"/>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abSelected="1" view="pageBreakPreview" zoomScale="60" zoomScaleNormal="90" workbookViewId="0">
      <selection activeCell="D4" sqref="D4"/>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146</v>
      </c>
      <c r="B1" s="122" t="s">
        <v>189</v>
      </c>
      <c r="C1" s="123"/>
      <c r="D1" s="123"/>
      <c r="E1" s="78"/>
      <c r="F1" s="59"/>
    </row>
    <row r="2" spans="1:11" ht="21.75" customHeight="1" x14ac:dyDescent="0.3">
      <c r="A2" s="5"/>
      <c r="B2" s="6"/>
      <c r="C2" s="6"/>
      <c r="D2" s="6"/>
      <c r="E2" s="6"/>
    </row>
    <row r="3" spans="1:11" s="4" customFormat="1" ht="18" customHeight="1" x14ac:dyDescent="0.3">
      <c r="A3" s="124" t="s">
        <v>36</v>
      </c>
      <c r="B3" s="124"/>
      <c r="C3" s="124"/>
      <c r="D3" s="124"/>
      <c r="E3" s="79"/>
    </row>
    <row r="4" spans="1:11" ht="29.4" customHeight="1" x14ac:dyDescent="0.3">
      <c r="A4" s="41" t="s">
        <v>44</v>
      </c>
      <c r="B4" s="31">
        <v>176014</v>
      </c>
      <c r="C4" s="29"/>
      <c r="D4" s="116"/>
      <c r="E4" s="80"/>
    </row>
    <row r="5" spans="1:11" ht="28.8" x14ac:dyDescent="0.3">
      <c r="A5" s="23" t="s">
        <v>37</v>
      </c>
      <c r="B5" s="31">
        <v>175090</v>
      </c>
      <c r="C5" s="34">
        <v>0.7</v>
      </c>
      <c r="D5" s="10"/>
      <c r="E5" s="81"/>
    </row>
    <row r="6" spans="1:11" ht="28.8" x14ac:dyDescent="0.3">
      <c r="A6" s="23" t="s">
        <v>89</v>
      </c>
      <c r="B6" s="31">
        <v>924</v>
      </c>
      <c r="C6" s="30">
        <f>B6/B4</f>
        <v>5.2495824195802603E-3</v>
      </c>
      <c r="D6" s="10"/>
      <c r="E6" s="81"/>
      <c r="F6" s="59"/>
    </row>
    <row r="7" spans="1:11" ht="57.6" x14ac:dyDescent="0.3">
      <c r="A7" s="63" t="s">
        <v>96</v>
      </c>
      <c r="B7" s="35" t="s">
        <v>38</v>
      </c>
      <c r="C7" s="35" t="s">
        <v>39</v>
      </c>
      <c r="D7" s="35" t="s">
        <v>41</v>
      </c>
      <c r="E7" s="35" t="s">
        <v>142</v>
      </c>
      <c r="F7" s="35" t="s">
        <v>43</v>
      </c>
      <c r="G7" s="35" t="s">
        <v>42</v>
      </c>
      <c r="H7" s="35" t="s">
        <v>56</v>
      </c>
      <c r="I7" s="35" t="s">
        <v>45</v>
      </c>
      <c r="J7" s="35" t="s">
        <v>54</v>
      </c>
      <c r="K7" s="35" t="s">
        <v>55</v>
      </c>
    </row>
    <row r="8" spans="1:11" s="37" customFormat="1" ht="28.8" x14ac:dyDescent="0.3">
      <c r="A8" s="91" t="s">
        <v>167</v>
      </c>
      <c r="B8" s="42" t="s">
        <v>155</v>
      </c>
      <c r="C8" s="42" t="s">
        <v>188</v>
      </c>
      <c r="D8" s="42" t="s">
        <v>166</v>
      </c>
      <c r="E8" s="42">
        <v>10000</v>
      </c>
      <c r="F8" s="42" t="s">
        <v>168</v>
      </c>
      <c r="G8" s="99" t="s">
        <v>170</v>
      </c>
      <c r="H8" s="99" t="s">
        <v>170</v>
      </c>
      <c r="I8" s="42">
        <v>262390</v>
      </c>
      <c r="J8" s="97">
        <v>420.41500000000002</v>
      </c>
      <c r="K8" s="94" t="s">
        <v>169</v>
      </c>
    </row>
    <row r="9" spans="1:11" s="37" customFormat="1" x14ac:dyDescent="0.3">
      <c r="A9" s="38" t="s">
        <v>46</v>
      </c>
      <c r="B9" s="99" t="s">
        <v>174</v>
      </c>
      <c r="C9" s="42"/>
      <c r="D9" s="42">
        <f>2000*365</f>
        <v>730000</v>
      </c>
      <c r="E9" s="42"/>
      <c r="F9" s="42"/>
      <c r="G9" s="100">
        <v>0.8</v>
      </c>
      <c r="H9" s="42"/>
      <c r="I9" s="42"/>
      <c r="J9" s="101" t="s">
        <v>175</v>
      </c>
      <c r="K9" s="43"/>
    </row>
    <row r="10" spans="1:11" s="37" customFormat="1" x14ac:dyDescent="0.3">
      <c r="A10" s="38" t="s">
        <v>47</v>
      </c>
      <c r="B10" s="42"/>
      <c r="C10" s="42"/>
      <c r="D10" s="42"/>
      <c r="E10" s="42"/>
      <c r="F10" s="42"/>
      <c r="G10" s="42"/>
      <c r="H10" s="42"/>
      <c r="I10" s="42"/>
      <c r="J10" s="43"/>
      <c r="K10" s="43"/>
    </row>
    <row r="11" spans="1:11" s="37" customFormat="1" ht="110.25" customHeight="1" x14ac:dyDescent="0.3">
      <c r="A11" s="87" t="s">
        <v>149</v>
      </c>
      <c r="B11" s="166" t="s">
        <v>171</v>
      </c>
      <c r="C11" s="166"/>
      <c r="D11" s="36"/>
      <c r="E11" s="36"/>
      <c r="F11" s="36"/>
      <c r="G11" s="36"/>
      <c r="H11" s="36"/>
      <c r="I11" s="36"/>
      <c r="J11" s="85"/>
      <c r="K11" s="85"/>
    </row>
    <row r="12" spans="1:11" s="37" customFormat="1" x14ac:dyDescent="0.3">
      <c r="A12" s="36"/>
      <c r="B12" s="36"/>
      <c r="C12" s="36"/>
      <c r="D12" s="36"/>
      <c r="E12" s="36"/>
      <c r="F12" s="36"/>
      <c r="G12" s="36"/>
      <c r="H12" s="36"/>
      <c r="I12" s="36"/>
      <c r="J12" s="85"/>
      <c r="K12" s="85"/>
    </row>
    <row r="13" spans="1:11" ht="46.95" customHeight="1" x14ac:dyDescent="0.3">
      <c r="A13" s="35" t="s">
        <v>40</v>
      </c>
      <c r="B13" s="35" t="s">
        <v>83</v>
      </c>
      <c r="C13" s="35" t="s">
        <v>143</v>
      </c>
      <c r="D13" s="35" t="s">
        <v>48</v>
      </c>
      <c r="E13" s="36"/>
      <c r="F13" s="37"/>
    </row>
    <row r="14" spans="1:11" x14ac:dyDescent="0.3">
      <c r="A14" s="160" t="s">
        <v>167</v>
      </c>
      <c r="B14" s="39" t="s">
        <v>49</v>
      </c>
      <c r="C14" s="44">
        <v>217.75</v>
      </c>
      <c r="D14" s="44">
        <v>10.8</v>
      </c>
      <c r="E14" s="82"/>
      <c r="F14" s="37"/>
    </row>
    <row r="15" spans="1:11" x14ac:dyDescent="0.3">
      <c r="A15" s="161"/>
      <c r="B15" s="39" t="s">
        <v>50</v>
      </c>
      <c r="C15" s="44">
        <v>329.67</v>
      </c>
      <c r="D15" s="44">
        <v>45.42</v>
      </c>
      <c r="E15" s="82"/>
      <c r="F15" s="37"/>
    </row>
    <row r="16" spans="1:11" x14ac:dyDescent="0.3">
      <c r="A16" s="161"/>
      <c r="B16" s="39" t="s">
        <v>51</v>
      </c>
      <c r="C16" s="44">
        <v>166.18</v>
      </c>
      <c r="D16" s="44">
        <v>4.07</v>
      </c>
      <c r="E16" s="82"/>
      <c r="F16" s="37"/>
    </row>
    <row r="17" spans="1:6" x14ac:dyDescent="0.3">
      <c r="A17" s="161"/>
      <c r="B17" s="39" t="s">
        <v>52</v>
      </c>
      <c r="C17" s="44">
        <v>35.799999999999997</v>
      </c>
      <c r="D17" s="44">
        <v>9.32</v>
      </c>
      <c r="E17" s="82"/>
      <c r="F17" s="37"/>
    </row>
    <row r="18" spans="1:6" x14ac:dyDescent="0.3">
      <c r="A18" s="161"/>
      <c r="B18" s="39" t="s">
        <v>53</v>
      </c>
      <c r="C18" s="44">
        <v>5.89</v>
      </c>
      <c r="D18" s="44">
        <v>2</v>
      </c>
      <c r="E18" s="82"/>
      <c r="F18" s="37"/>
    </row>
    <row r="19" spans="1:6" ht="28.8" x14ac:dyDescent="0.3">
      <c r="A19" s="162"/>
      <c r="B19" s="83" t="s">
        <v>144</v>
      </c>
      <c r="C19" s="44">
        <v>3655</v>
      </c>
      <c r="D19" s="29"/>
      <c r="E19" s="82"/>
      <c r="F19" s="37"/>
    </row>
    <row r="20" spans="1:6" ht="29.4" customHeight="1" x14ac:dyDescent="0.3">
      <c r="A20" s="163" t="s">
        <v>46</v>
      </c>
      <c r="B20" s="40" t="s">
        <v>49</v>
      </c>
      <c r="C20" s="45"/>
      <c r="D20" s="45"/>
      <c r="E20" s="82"/>
      <c r="F20" s="37"/>
    </row>
    <row r="21" spans="1:6" x14ac:dyDescent="0.3">
      <c r="A21" s="164"/>
      <c r="B21" s="40" t="s">
        <v>50</v>
      </c>
      <c r="C21" s="45"/>
      <c r="D21" s="45"/>
      <c r="E21" s="82"/>
      <c r="F21" s="37"/>
    </row>
    <row r="22" spans="1:6" x14ac:dyDescent="0.3">
      <c r="A22" s="164"/>
      <c r="B22" s="40" t="s">
        <v>51</v>
      </c>
      <c r="C22" s="45"/>
      <c r="D22" s="45"/>
      <c r="E22" s="82"/>
      <c r="F22" s="37"/>
    </row>
    <row r="23" spans="1:6" x14ac:dyDescent="0.3">
      <c r="A23" s="164"/>
      <c r="B23" s="40" t="s">
        <v>52</v>
      </c>
      <c r="C23" s="45"/>
      <c r="D23" s="45"/>
      <c r="E23" s="82"/>
      <c r="F23" s="37"/>
    </row>
    <row r="24" spans="1:6" x14ac:dyDescent="0.3">
      <c r="A24" s="164"/>
      <c r="B24" s="40" t="s">
        <v>53</v>
      </c>
      <c r="C24" s="45"/>
      <c r="D24" s="45"/>
      <c r="E24" s="82"/>
      <c r="F24" s="37"/>
    </row>
    <row r="25" spans="1:6" ht="28.8" x14ac:dyDescent="0.3">
      <c r="A25" s="165"/>
      <c r="B25" s="83" t="s">
        <v>144</v>
      </c>
      <c r="C25" s="45"/>
      <c r="D25" s="29"/>
    </row>
  </sheetData>
  <mergeCells count="5">
    <mergeCell ref="B1:D1"/>
    <mergeCell ref="A3:D3"/>
    <mergeCell ref="A14:A19"/>
    <mergeCell ref="A20:A25"/>
    <mergeCell ref="B11:C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11" zoomScale="60" zoomScaleNormal="90" workbookViewId="0">
      <selection activeCell="E18" sqref="E18"/>
    </sheetView>
  </sheetViews>
  <sheetFormatPr defaultRowHeight="14.4" x14ac:dyDescent="0.3"/>
  <cols>
    <col min="1" max="1" width="53.44140625" style="3" customWidth="1"/>
    <col min="2" max="2" width="30.77734375" customWidth="1"/>
    <col min="3" max="3" width="42.2187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146</v>
      </c>
      <c r="B1" s="122" t="s">
        <v>189</v>
      </c>
      <c r="C1" s="123"/>
      <c r="D1" s="59"/>
    </row>
    <row r="2" spans="1:4" ht="21.75" customHeight="1" x14ac:dyDescent="0.3">
      <c r="A2" s="5"/>
      <c r="B2" s="6"/>
      <c r="C2" s="6"/>
    </row>
    <row r="3" spans="1:4" s="4" customFormat="1" ht="18" customHeight="1" x14ac:dyDescent="0.3">
      <c r="A3" s="124" t="s">
        <v>62</v>
      </c>
      <c r="B3" s="124"/>
      <c r="C3" s="124"/>
    </row>
    <row r="4" spans="1:4" s="48" customFormat="1" ht="30" customHeight="1" x14ac:dyDescent="0.3">
      <c r="A4" s="49" t="s">
        <v>60</v>
      </c>
      <c r="B4" s="50" t="s">
        <v>150</v>
      </c>
      <c r="C4" s="29"/>
    </row>
    <row r="5" spans="1:4" s="48" customFormat="1" ht="30" customHeight="1" x14ac:dyDescent="0.3">
      <c r="A5" s="49" t="s">
        <v>61</v>
      </c>
      <c r="B5" s="33">
        <v>109872</v>
      </c>
      <c r="C5" s="110"/>
    </row>
    <row r="6" spans="1:4" s="48" customFormat="1" ht="110.4" x14ac:dyDescent="0.3">
      <c r="A6" s="49" t="s">
        <v>106</v>
      </c>
      <c r="B6" s="106">
        <v>224147</v>
      </c>
      <c r="C6" s="113" t="s">
        <v>190</v>
      </c>
      <c r="D6" s="47"/>
    </row>
    <row r="7" spans="1:4" s="48" customFormat="1" ht="30" customHeight="1" x14ac:dyDescent="0.3">
      <c r="A7" s="49" t="s">
        <v>105</v>
      </c>
      <c r="B7" s="112" t="s">
        <v>151</v>
      </c>
      <c r="C7" s="111"/>
      <c r="D7" s="47"/>
    </row>
    <row r="8" spans="1:4" s="48" customFormat="1" ht="28.8" x14ac:dyDescent="0.3">
      <c r="A8" s="49" t="s">
        <v>84</v>
      </c>
      <c r="B8" s="58" t="s">
        <v>151</v>
      </c>
      <c r="C8" s="29"/>
      <c r="D8" s="47"/>
    </row>
    <row r="9" spans="1:4" s="48" customFormat="1" x14ac:dyDescent="0.3">
      <c r="A9" s="53"/>
      <c r="B9" s="54"/>
      <c r="C9" s="54"/>
      <c r="D9" s="47"/>
    </row>
    <row r="10" spans="1:4" ht="29.4" customHeight="1" x14ac:dyDescent="0.3">
      <c r="A10" s="41" t="s">
        <v>57</v>
      </c>
      <c r="B10" s="88">
        <v>1.31</v>
      </c>
      <c r="C10" s="114" t="s">
        <v>172</v>
      </c>
    </row>
    <row r="11" spans="1:4" x14ac:dyDescent="0.3">
      <c r="A11" s="23" t="s">
        <v>59</v>
      </c>
      <c r="B11" s="88">
        <v>0.71</v>
      </c>
      <c r="C11" s="34">
        <f>B11/B10</f>
        <v>0.54198473282442738</v>
      </c>
    </row>
    <row r="12" spans="1:4" x14ac:dyDescent="0.3">
      <c r="A12" s="23" t="s">
        <v>58</v>
      </c>
      <c r="B12" s="88">
        <v>0.6</v>
      </c>
      <c r="C12" s="30">
        <f>B12/B10</f>
        <v>0.4580152671755725</v>
      </c>
    </row>
    <row r="13" spans="1:4" ht="43.2" x14ac:dyDescent="0.3">
      <c r="A13" s="51" t="s">
        <v>145</v>
      </c>
      <c r="B13" s="88">
        <v>2.71</v>
      </c>
      <c r="C13" s="115" t="s">
        <v>191</v>
      </c>
    </row>
    <row r="14" spans="1:4" x14ac:dyDescent="0.3">
      <c r="A14" s="51" t="s">
        <v>107</v>
      </c>
      <c r="B14" s="88">
        <v>229368</v>
      </c>
      <c r="C14" s="29"/>
    </row>
    <row r="15" spans="1:4" x14ac:dyDescent="0.3">
      <c r="A15" s="68" t="s">
        <v>108</v>
      </c>
      <c r="B15" s="89">
        <v>228216</v>
      </c>
      <c r="C15" s="29"/>
    </row>
    <row r="16" spans="1:4" ht="69" x14ac:dyDescent="0.3">
      <c r="A16" s="66" t="s">
        <v>66</v>
      </c>
      <c r="B16" s="104" t="s">
        <v>181</v>
      </c>
      <c r="C16" s="67"/>
      <c r="D16" s="46"/>
    </row>
    <row r="17" spans="1:4" ht="28.8" x14ac:dyDescent="0.3">
      <c r="A17" s="66" t="s">
        <v>24</v>
      </c>
      <c r="B17" s="104" t="s">
        <v>182</v>
      </c>
      <c r="C17" s="67"/>
    </row>
    <row r="18" spans="1:4" ht="72" x14ac:dyDescent="0.3">
      <c r="A18" s="66" t="s">
        <v>90</v>
      </c>
      <c r="B18" s="64" t="s">
        <v>173</v>
      </c>
      <c r="C18" s="67"/>
      <c r="D18" s="59"/>
    </row>
    <row r="19" spans="1:4" ht="15.6" customHeight="1" x14ac:dyDescent="0.3">
      <c r="A19" s="167" t="s">
        <v>63</v>
      </c>
      <c r="B19" s="168"/>
      <c r="C19" s="167"/>
    </row>
    <row r="20" spans="1:4" x14ac:dyDescent="0.3">
      <c r="A20" s="41" t="s">
        <v>64</v>
      </c>
      <c r="B20" s="88">
        <v>1.04</v>
      </c>
      <c r="C20" s="29"/>
    </row>
    <row r="21" spans="1:4" x14ac:dyDescent="0.3">
      <c r="A21" s="51" t="s">
        <v>109</v>
      </c>
      <c r="B21" s="88">
        <v>187031</v>
      </c>
      <c r="C21" s="29"/>
    </row>
    <row r="22" spans="1:4" x14ac:dyDescent="0.3">
      <c r="A22" s="51" t="s">
        <v>110</v>
      </c>
      <c r="B22" s="88">
        <v>183364</v>
      </c>
      <c r="C22" s="29"/>
    </row>
    <row r="23" spans="1:4" ht="28.8" x14ac:dyDescent="0.3">
      <c r="A23" s="52" t="s">
        <v>65</v>
      </c>
      <c r="B23" s="64" t="s">
        <v>183</v>
      </c>
      <c r="C23" s="29"/>
    </row>
    <row r="24" spans="1:4" ht="28.8" x14ac:dyDescent="0.3">
      <c r="A24" s="52" t="s">
        <v>24</v>
      </c>
      <c r="B24" s="104" t="s">
        <v>182</v>
      </c>
      <c r="C24" s="29"/>
    </row>
    <row r="25" spans="1:4" ht="56.25" customHeight="1" x14ac:dyDescent="0.3">
      <c r="A25" s="52" t="s">
        <v>67</v>
      </c>
      <c r="B25" s="64" t="s">
        <v>165</v>
      </c>
      <c r="C25" s="29"/>
    </row>
    <row r="26" spans="1:4" x14ac:dyDescent="0.3">
      <c r="A26" s="59"/>
    </row>
  </sheetData>
  <mergeCells count="3">
    <mergeCell ref="B1:C1"/>
    <mergeCell ref="A3:C3"/>
    <mergeCell ref="A19:C19"/>
  </mergeCells>
  <pageMargins left="0.7" right="0.7" top="0.75" bottom="0.75" header="0.3" footer="0.3"/>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2020-03-11T08:07:29Z</dcterms:modified>
</cp:coreProperties>
</file>