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CBBFC076-144D-4134-BAD3-AC9C381E7051}"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 name="Lapa1" sheetId="10" r:id="rId6"/>
  </sheets>
  <definedNames>
    <definedName name="_xlnm.Print_Area" localSheetId="0">Investiciju_plans_POST2020!$A$1:$H$36</definedName>
    <definedName name="_xlnm.Print_Area" localSheetId="2">Ūdenssaimniec_ESOŠS_VĒRTĒJUMS!$A$1:$H$37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7" l="1"/>
  <c r="H10" i="1"/>
  <c r="H8" i="1"/>
  <c r="H7" i="1"/>
  <c r="D9" i="1"/>
  <c r="D10" i="1"/>
  <c r="D8" i="1"/>
  <c r="D12" i="1"/>
  <c r="H31" i="1"/>
  <c r="H24" i="1"/>
  <c r="H19" i="1"/>
  <c r="H15" i="1"/>
  <c r="H11" i="1"/>
  <c r="C27" i="7"/>
  <c r="C26" i="7"/>
  <c r="B1" i="8"/>
  <c r="C12" i="9"/>
  <c r="C11" i="9"/>
  <c r="C5" i="8"/>
  <c r="C6" i="8"/>
  <c r="C10" i="7"/>
  <c r="D10" i="7"/>
  <c r="C7" i="7"/>
  <c r="C8" i="7"/>
  <c r="D19" i="1"/>
  <c r="D11" i="1"/>
  <c r="D24" i="1"/>
  <c r="D15" i="1"/>
  <c r="D31" i="1"/>
  <c r="D7" i="1"/>
</calcChain>
</file>

<file path=xl/sharedStrings.xml><?xml version="1.0" encoding="utf-8"?>
<sst xmlns="http://schemas.openxmlformats.org/spreadsheetml/2006/main" count="224" uniqueCount="168">
  <si>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</si>
  <si>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</si>
  <si>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</si>
  <si>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</si>
  <si>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</si>
  <si>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</si>
  <si>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</si>
  <si>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</si>
  <si>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</si>
  <si>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</si>
  <si>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</si>
  <si>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</si>
  <si>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</si>
  <si>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</si>
  <si>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</si>
  <si>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</si>
  <si>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</si>
  <si>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</si>
  <si>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</si>
  <si>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</si>
  <si>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</si>
  <si>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</si>
  <si>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</si>
  <si>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</si>
  <si>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</si>
  <si>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</si>
  <si>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</si>
  <si>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</si>
  <si>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</si>
  <si>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</si>
  <si>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</si>
  <si>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</si>
  <si>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</si>
  <si>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</si>
  <si>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</si>
  <si>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</si>
  <si>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</si>
  <si>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</si>
  <si>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</si>
  <si>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</si>
  <si>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</si>
  <si>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</si>
  <si>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</si>
  <si>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</si>
  <si>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</si>
  <si>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</si>
  <si>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</si>
  <si>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</si>
  <si>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</si>
  <si>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</si>
  <si>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</si>
  <si>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</si>
  <si>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</si>
  <si>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</si>
  <si>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</si>
  <si>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</si>
  <si>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</si>
  <si>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</si>
  <si>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</si>
  <si>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</si>
  <si>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</si>
  <si>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</si>
  <si>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</si>
  <si>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</si>
  <si>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</si>
  <si>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</si>
  <si>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</si>
  <si>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</si>
  <si>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</si>
  <si>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</si>
  <si>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</si>
  <si>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</si>
  <si>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</si>
  <si>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</si>
  <si>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</si>
  <si>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</si>
  <si>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</si>
  <si>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</si>
  <si>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</si>
  <si>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</si>
  <si>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</si>
  <si>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</si>
  <si>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</si>
  <si>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</si>
  <si>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</si>
  <si>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</si>
  <si>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</si>
  <si>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</si>
  <si>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</si>
  <si>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</si>
  <si>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</si>
  <si>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</si>
  <si>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</si>
  <si>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</si>
  <si>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</si>
  <si>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</si>
  <si>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</si>
  <si>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</si>
  <si>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</si>
  <si>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</si>
  <si>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</si>
  <si>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</si>
  <si>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</si>
  <si>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</si>
  <si>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</si>
  <si>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</si>
  <si>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</si>
  <si>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</si>
  <si>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</si>
  <si>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</si>
  <si>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</si>
  <si>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</si>
  <si>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</si>
  <si>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</si>
  <si>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</si>
  <si>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</si>
  <si>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</si>
  <si>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</si>
  <si>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</si>
  <si>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</si>
  <si>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</si>
  <si>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</si>
  <si>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</si>
  <si>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</si>
  <si>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</si>
  <si>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</si>
  <si>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</si>
  <si>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</si>
  <si>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</si>
  <si>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</si>
  <si>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</si>
  <si>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</si>
  <si>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</si>
  <si>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</si>
  <si>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</si>
  <si>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</si>
  <si>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</si>
  <si>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</si>
  <si>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</si>
  <si>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</si>
  <si>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33(78)*</t>
  </si>
  <si>
    <t xml:space="preserve">Nav plānotas </t>
  </si>
  <si>
    <t>SIA "Zeiferti"</t>
  </si>
  <si>
    <t>Ir izstrādāta.  Apstiprinājusi Olaines novada pašvaldība</t>
  </si>
  <si>
    <t>SIA '"Zeiferti" un AS "Olaines ūdens un siltums"</t>
  </si>
  <si>
    <t>2020.g.</t>
  </si>
  <si>
    <t>2,5</t>
  </si>
  <si>
    <t>nav</t>
  </si>
  <si>
    <t xml:space="preserve">Dzeramā ūdens atdzelžošanas stacija, Jaunolainē, Olaines novads  </t>
  </si>
  <si>
    <t xml:space="preserve">Notekūdeņu attīrīšnas iekātas, Jaunolaine, Olaines novads </t>
  </si>
  <si>
    <t>SIA "Zeiferti</t>
  </si>
  <si>
    <t xml:space="preserve">Ir ieklauts </t>
  </si>
  <si>
    <t>Informācija par spēkā esošo domes lēmumu par aglomerācijas teritorijas apstiprināšanu</t>
  </si>
  <si>
    <t>Kopš  2006.gada  izmaiņas nav veiktas</t>
  </si>
  <si>
    <t>EUR 475,-</t>
  </si>
  <si>
    <t>Decentralizēto notekūdeņu savākšanas sistēmas izveidošana saskaņā ar MK noteikumiem Nr.384 "Noteikumi par decentralizēto kanalizāciju apsaimniekošanu un reģistrēšanu" prasībām</t>
  </si>
  <si>
    <t>Apstiprināti 2019.gada 23.oktobrī (nr.SN7/2019)</t>
  </si>
  <si>
    <t>Kura institūcija, organizācija pašvaldība būs atbildīga par decentralizēto kanalizācijas sistēmu reģistrāciju, pārliecināsies par to atbilstošu tehnisko stāvokli un veiks notekūdeņu izvešanas kontroli?</t>
  </si>
  <si>
    <t xml:space="preserve"> Reģistru uztur Olaines novada pašvaldība </t>
  </si>
  <si>
    <t>Vai ir izstrādāta sabiedrības vidējā termiņa darbības stratēģija? Kad un kas to ir apstiprinājis?</t>
  </si>
  <si>
    <t>Investīciju prioritāte: ieguldījumi dzeramā ūdens sagatavošanas stacijā, ūdens ieguves un padeves nodrošināšanas darbības uzlabošanai</t>
  </si>
  <si>
    <t>Ņemot vērā, ka notekūdeņu pieņemšanu veic arī  citās NAI Olaines novada teritorijā, Jaunolaines  NAI jauda ir pietiekama</t>
  </si>
  <si>
    <t>NAI Jaunolainē</t>
  </si>
  <si>
    <t>Ir attīstības plāns</t>
  </si>
  <si>
    <t xml:space="preserve">Pilnā apjomā  netiek segti amotrizācijas atskaitījumi. </t>
  </si>
  <si>
    <t>Tiek piesaistīti ES  un Olaines novada pašvaldības līdzekļi.</t>
  </si>
  <si>
    <t>Olaines novada pašvaldības līdzekļi.</t>
  </si>
  <si>
    <t>JAUNOLAINE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</si>
</sst>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b/>
      <sz val="12"/>
      <color theme="1"/>
      <name val="Calibri"/>
      <family val="2"/>
      <charset val="186"/>
      <scheme val="minor"/>
    </font>
    <font>
      <i/>
      <sz val="1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diagonal/>
    </border>
  </borders>
  <cellStyleXfs count="2">
    <xf numFmtId="0" fontId="0" fillId="0" borderId="0"/>
    <xf numFmtId="0" fontId="12" fillId="0" borderId="0"/>
  </cellStyleXfs>
  <cellXfs count="145">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3" fillId="4" borderId="1" xfId="0" applyFont="1" applyFill="1" applyBorder="1" applyAlignment="1">
      <alignment horizontal="right" vertical="top"/>
    </xf>
    <xf numFmtId="0" fontId="3" fillId="0" borderId="3" xfId="0" applyFont="1" applyBorder="1" applyAlignment="1">
      <alignment horizontal="right" vertical="top"/>
    </xf>
    <xf numFmtId="0" fontId="0" fillId="4" borderId="1" xfId="0" applyFill="1" applyBorder="1" applyAlignment="1">
      <alignment horizontal="right" vertical="top"/>
    </xf>
    <xf numFmtId="164" fontId="0" fillId="4" borderId="1" xfId="0" applyNumberFormat="1" applyFill="1" applyBorder="1" applyAlignment="1">
      <alignment horizontal="right" vertical="top"/>
    </xf>
    <xf numFmtId="4" fontId="0" fillId="4" borderId="1" xfId="0" applyNumberFormat="1" applyFill="1" applyBorder="1" applyAlignment="1">
      <alignment horizontal="right" vertical="top"/>
    </xf>
    <xf numFmtId="9" fontId="16" fillId="4" borderId="1" xfId="0" applyNumberFormat="1" applyFont="1" applyFill="1" applyBorder="1" applyAlignment="1">
      <alignment horizontal="center" vertical="center" wrapText="1"/>
    </xf>
    <xf numFmtId="4" fontId="0" fillId="4" borderId="1" xfId="0" applyNumberFormat="1" applyFill="1" applyBorder="1" applyAlignment="1">
      <alignment vertical="top"/>
    </xf>
    <xf numFmtId="4" fontId="0" fillId="0" borderId="1" xfId="0" applyNumberFormat="1" applyFill="1" applyBorder="1" applyAlignment="1">
      <alignment vertical="top"/>
    </xf>
    <xf numFmtId="3" fontId="26" fillId="4" borderId="1" xfId="0" applyNumberFormat="1" applyFont="1" applyFill="1" applyBorder="1" applyAlignment="1">
      <alignment horizontal="right"/>
    </xf>
    <xf numFmtId="0" fontId="18" fillId="0" borderId="0" xfId="0" applyFont="1" applyFill="1" applyBorder="1" applyAlignment="1">
      <alignment wrapText="1"/>
    </xf>
    <xf numFmtId="0" fontId="3" fillId="4" borderId="1" xfId="0" applyFont="1" applyFill="1" applyBorder="1" applyAlignment="1">
      <alignment vertical="top" wrapText="1"/>
    </xf>
    <xf numFmtId="0" fontId="0" fillId="0" borderId="4" xfId="0" applyBorder="1" applyAlignment="1">
      <alignment horizontal="center" vertical="center"/>
    </xf>
    <xf numFmtId="3" fontId="20" fillId="4" borderId="1" xfId="0" applyNumberFormat="1" applyFont="1" applyFill="1" applyBorder="1" applyAlignment="1">
      <alignment vertical="top" wrapText="1"/>
    </xf>
    <xf numFmtId="3" fontId="20" fillId="4" borderId="1" xfId="0" applyNumberFormat="1" applyFont="1" applyFill="1" applyBorder="1" applyAlignment="1">
      <alignment vertical="top"/>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25" fillId="0" borderId="4" xfId="0" applyFont="1" applyBorder="1" applyAlignment="1">
      <alignment horizontal="center" vertical="center"/>
    </xf>
    <xf numFmtId="0" fontId="25" fillId="0" borderId="5" xfId="0" applyFont="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6" xfId="0" applyFont="1" applyBorder="1" applyAlignment="1">
      <alignment horizontal="right" vertical="top"/>
    </xf>
    <xf numFmtId="0" fontId="3" fillId="0" borderId="17"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7" borderId="4" xfId="0" applyFill="1" applyBorder="1" applyAlignment="1">
      <alignment horizontal="center" vertical="center"/>
    </xf>
    <xf numFmtId="0" fontId="0" fillId="7" borderId="5" xfId="0" applyFill="1" applyBorder="1" applyAlignment="1">
      <alignment horizontal="center" vertical="center"/>
    </xf>
    <xf numFmtId="0" fontId="0" fillId="0" borderId="6" xfId="0" applyBorder="1" applyAlignment="1">
      <alignment horizontal="left" wrapText="1"/>
    </xf>
    <xf numFmtId="0" fontId="0" fillId="0" borderId="13" xfId="0" applyBorder="1" applyAlignment="1">
      <alignment horizontal="left" wrapText="1"/>
    </xf>
    <xf numFmtId="0" fontId="0" fillId="0" borderId="14"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tabSelected="1" view="pageBreakPreview" topLeftCell="A4" zoomScale="83" zoomScaleNormal="90" zoomScaleSheetLayoutView="83" workbookViewId="0">
      <selection activeCell="J8" sqref="J8"/>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136</v>
      </c>
      <c r="B1" s="105" t="s">
        <v>167</v>
      </c>
      <c r="C1" s="106"/>
      <c r="D1" s="106"/>
    </row>
    <row r="2" spans="1:8" ht="21.75" customHeight="1" x14ac:dyDescent="0.3">
      <c r="A2" s="5"/>
      <c r="B2" s="6"/>
      <c r="C2" s="6"/>
      <c r="D2" s="6"/>
    </row>
    <row r="3" spans="1:8" s="4" customFormat="1" ht="18" customHeight="1" x14ac:dyDescent="0.3">
      <c r="A3" s="107" t="s">
        <v>105</v>
      </c>
      <c r="B3" s="107"/>
      <c r="C3" s="107"/>
      <c r="D3" s="107"/>
      <c r="E3" s="112" t="s">
        <v>106</v>
      </c>
      <c r="F3" s="112"/>
      <c r="G3" s="112"/>
      <c r="H3" s="112"/>
    </row>
    <row r="4" spans="1:8" ht="55.5" customHeight="1" x14ac:dyDescent="0.3">
      <c r="A4" s="109" t="s">
        <v>7</v>
      </c>
      <c r="B4" s="109" t="s">
        <v>91</v>
      </c>
      <c r="C4" s="109" t="s">
        <v>121</v>
      </c>
      <c r="D4" s="108" t="s">
        <v>22</v>
      </c>
      <c r="E4" s="113" t="s">
        <v>7</v>
      </c>
      <c r="F4" s="113" t="s">
        <v>107</v>
      </c>
      <c r="G4" s="113" t="s">
        <v>9</v>
      </c>
      <c r="H4" s="114" t="s">
        <v>22</v>
      </c>
    </row>
    <row r="5" spans="1:8" ht="129" customHeight="1" x14ac:dyDescent="0.3">
      <c r="A5" s="109"/>
      <c r="B5" s="109"/>
      <c r="C5" s="109"/>
      <c r="D5" s="108"/>
      <c r="E5" s="113"/>
      <c r="F5" s="113"/>
      <c r="G5" s="113"/>
      <c r="H5" s="114"/>
    </row>
    <row r="6" spans="1:8" x14ac:dyDescent="0.3">
      <c r="A6" s="102" t="s">
        <v>18</v>
      </c>
      <c r="B6" s="102"/>
      <c r="C6" s="102"/>
      <c r="D6" s="102"/>
      <c r="E6" s="117" t="s">
        <v>126</v>
      </c>
      <c r="F6" s="117"/>
      <c r="G6" s="117"/>
      <c r="H6" s="117"/>
    </row>
    <row r="7" spans="1:8" ht="46.95" customHeight="1" x14ac:dyDescent="0.3">
      <c r="A7" s="18" t="s">
        <v>19</v>
      </c>
      <c r="B7" s="8"/>
      <c r="C7" s="17" t="s">
        <v>140</v>
      </c>
      <c r="D7" s="8">
        <f>D8+D9+D10</f>
        <v>268400</v>
      </c>
      <c r="E7" s="69" t="s">
        <v>122</v>
      </c>
      <c r="F7" s="70"/>
      <c r="G7" s="71" t="s">
        <v>140</v>
      </c>
      <c r="H7" s="70">
        <f>H8+H10</f>
        <v>165600</v>
      </c>
    </row>
    <row r="8" spans="1:8" x14ac:dyDescent="0.3">
      <c r="A8" s="19" t="s">
        <v>0</v>
      </c>
      <c r="B8" s="87">
        <v>2.83</v>
      </c>
      <c r="C8" s="88"/>
      <c r="D8" s="89">
        <f>B8*50*1000</f>
        <v>141500</v>
      </c>
      <c r="E8" s="120" t="s">
        <v>111</v>
      </c>
      <c r="F8" s="122">
        <v>3.4</v>
      </c>
      <c r="G8" s="110"/>
      <c r="H8" s="115">
        <f>F8*45*1000</f>
        <v>153000</v>
      </c>
    </row>
    <row r="9" spans="1:8" x14ac:dyDescent="0.3">
      <c r="A9" s="19" t="s">
        <v>1</v>
      </c>
      <c r="B9" s="87">
        <v>2.5</v>
      </c>
      <c r="C9" s="88"/>
      <c r="D9" s="89">
        <f>B9*45*1000</f>
        <v>112500</v>
      </c>
      <c r="E9" s="121"/>
      <c r="F9" s="123"/>
      <c r="G9" s="111"/>
      <c r="H9" s="116"/>
    </row>
    <row r="10" spans="1:8" x14ac:dyDescent="0.3">
      <c r="A10" s="19" t="s">
        <v>4</v>
      </c>
      <c r="B10" s="87">
        <v>0.3</v>
      </c>
      <c r="C10" s="88"/>
      <c r="D10" s="57">
        <f>B10*48000</f>
        <v>14400</v>
      </c>
      <c r="E10" s="19" t="s">
        <v>4</v>
      </c>
      <c r="F10" s="87">
        <v>0.3</v>
      </c>
      <c r="G10" s="88"/>
      <c r="H10" s="57">
        <f>F10*42*1000</f>
        <v>12600</v>
      </c>
    </row>
    <row r="11" spans="1:8" ht="62.4" x14ac:dyDescent="0.3">
      <c r="A11" s="20" t="s">
        <v>21</v>
      </c>
      <c r="B11" s="12"/>
      <c r="C11" s="13"/>
      <c r="D11" s="14">
        <f>D12+D13+D14</f>
        <v>60000</v>
      </c>
      <c r="E11" s="72" t="s">
        <v>123</v>
      </c>
      <c r="F11" s="73"/>
      <c r="G11" s="74"/>
      <c r="H11" s="75">
        <f>H12+H13+H14</f>
        <v>0</v>
      </c>
    </row>
    <row r="12" spans="1:8" x14ac:dyDescent="0.3">
      <c r="A12" s="19" t="s">
        <v>2</v>
      </c>
      <c r="B12" s="44">
        <v>2</v>
      </c>
      <c r="C12" s="9"/>
      <c r="D12" s="55">
        <f>B12*30000</f>
        <v>60000</v>
      </c>
      <c r="E12" s="19" t="s">
        <v>112</v>
      </c>
      <c r="F12" s="44"/>
      <c r="G12" s="9"/>
      <c r="H12" s="55">
        <v>0</v>
      </c>
    </row>
    <row r="13" spans="1:8" ht="41.4" x14ac:dyDescent="0.3">
      <c r="A13" s="19" t="s">
        <v>12</v>
      </c>
      <c r="B13" s="44"/>
      <c r="C13" s="9"/>
      <c r="D13" s="55">
        <v>0</v>
      </c>
      <c r="E13" s="19" t="s">
        <v>113</v>
      </c>
      <c r="F13" s="44"/>
      <c r="G13" s="9"/>
      <c r="H13" s="55">
        <v>0</v>
      </c>
    </row>
    <row r="14" spans="1:8" ht="27.6" x14ac:dyDescent="0.3">
      <c r="A14" s="19" t="s">
        <v>11</v>
      </c>
      <c r="B14" s="44"/>
      <c r="C14" s="9"/>
      <c r="D14" s="55">
        <v>0</v>
      </c>
      <c r="E14" s="19" t="s">
        <v>114</v>
      </c>
      <c r="F14" s="44"/>
      <c r="G14" s="9"/>
      <c r="H14" s="55">
        <v>0</v>
      </c>
    </row>
    <row r="15" spans="1:8" ht="85.95" customHeight="1" x14ac:dyDescent="0.3">
      <c r="A15" s="18" t="s">
        <v>20</v>
      </c>
      <c r="B15" s="8"/>
      <c r="C15" s="17" t="s">
        <v>23</v>
      </c>
      <c r="D15" s="8">
        <f>D16+D17+D18</f>
        <v>0</v>
      </c>
      <c r="E15" s="69" t="s">
        <v>124</v>
      </c>
      <c r="F15" s="70"/>
      <c r="G15" s="71" t="s">
        <v>23</v>
      </c>
      <c r="H15" s="70" t="e">
        <f>#REF!+H16+H18</f>
        <v>#REF!</v>
      </c>
    </row>
    <row r="16" spans="1:8" x14ac:dyDescent="0.3">
      <c r="A16" s="19" t="s">
        <v>0</v>
      </c>
      <c r="B16" s="44"/>
      <c r="C16" s="9"/>
      <c r="D16" s="55">
        <v>0</v>
      </c>
      <c r="E16" s="120" t="s">
        <v>1</v>
      </c>
      <c r="F16" s="122"/>
      <c r="G16" s="110"/>
      <c r="H16" s="115">
        <v>0</v>
      </c>
    </row>
    <row r="17" spans="1:9" x14ac:dyDescent="0.3">
      <c r="A17" s="19" t="s">
        <v>1</v>
      </c>
      <c r="B17" s="44"/>
      <c r="C17" s="9"/>
      <c r="D17" s="55">
        <v>0</v>
      </c>
      <c r="E17" s="121"/>
      <c r="F17" s="123"/>
      <c r="G17" s="111"/>
      <c r="H17" s="116"/>
    </row>
    <row r="18" spans="1:9" x14ac:dyDescent="0.3">
      <c r="A18" s="19" t="s">
        <v>4</v>
      </c>
      <c r="B18" s="44"/>
      <c r="C18" s="9"/>
      <c r="D18" s="30">
        <v>0</v>
      </c>
      <c r="E18" s="19" t="s">
        <v>4</v>
      </c>
      <c r="F18" s="44"/>
      <c r="G18" s="9"/>
      <c r="H18" s="30">
        <v>0</v>
      </c>
    </row>
    <row r="19" spans="1:9" ht="78" x14ac:dyDescent="0.3">
      <c r="A19" s="20" t="s">
        <v>108</v>
      </c>
      <c r="B19" s="12"/>
      <c r="C19" s="13"/>
      <c r="D19" s="14">
        <f>D20+D21+D22</f>
        <v>0</v>
      </c>
      <c r="E19" s="72" t="s">
        <v>125</v>
      </c>
      <c r="F19" s="73"/>
      <c r="G19" s="74"/>
      <c r="H19" s="75">
        <f>H20+H21+H22</f>
        <v>0</v>
      </c>
    </row>
    <row r="20" spans="1:9" x14ac:dyDescent="0.3">
      <c r="A20" s="19" t="s">
        <v>2</v>
      </c>
      <c r="B20" s="44"/>
      <c r="C20" s="9"/>
      <c r="D20" s="55">
        <v>0</v>
      </c>
      <c r="E20" s="19" t="s">
        <v>112</v>
      </c>
      <c r="F20" s="44"/>
      <c r="G20" s="9"/>
      <c r="H20" s="55">
        <v>0</v>
      </c>
    </row>
    <row r="21" spans="1:9" ht="41.4" x14ac:dyDescent="0.3">
      <c r="A21" s="19" t="s">
        <v>12</v>
      </c>
      <c r="B21" s="44"/>
      <c r="C21" s="9"/>
      <c r="D21" s="55">
        <v>0</v>
      </c>
      <c r="E21" s="19" t="s">
        <v>113</v>
      </c>
      <c r="F21" s="44"/>
      <c r="G21" s="9"/>
      <c r="H21" s="55">
        <v>0</v>
      </c>
    </row>
    <row r="22" spans="1:9" ht="27.6" x14ac:dyDescent="0.3">
      <c r="A22" s="19" t="s">
        <v>11</v>
      </c>
      <c r="B22" s="44"/>
      <c r="C22" s="9"/>
      <c r="D22" s="55">
        <v>0</v>
      </c>
      <c r="E22" s="19" t="s">
        <v>114</v>
      </c>
      <c r="F22" s="44"/>
      <c r="G22" s="9"/>
      <c r="H22" s="55">
        <v>0</v>
      </c>
    </row>
    <row r="23" spans="1:9" x14ac:dyDescent="0.3">
      <c r="A23" s="102" t="s">
        <v>5</v>
      </c>
      <c r="B23" s="102"/>
      <c r="C23" s="102"/>
      <c r="D23" s="102"/>
      <c r="E23" s="117" t="s">
        <v>109</v>
      </c>
      <c r="F23" s="117"/>
      <c r="G23" s="117"/>
      <c r="H23" s="117"/>
    </row>
    <row r="24" spans="1:9" ht="31.2" customHeight="1" x14ac:dyDescent="0.3">
      <c r="A24" s="20" t="s">
        <v>8</v>
      </c>
      <c r="B24" s="15"/>
      <c r="C24" s="13"/>
      <c r="D24" s="8">
        <f>SUM(D25:D29)</f>
        <v>0</v>
      </c>
      <c r="E24" s="72" t="s">
        <v>110</v>
      </c>
      <c r="F24" s="76"/>
      <c r="G24" s="74"/>
      <c r="H24" s="70">
        <f>SUM(H25:H29)</f>
        <v>0</v>
      </c>
      <c r="I24" t="s">
        <v>115</v>
      </c>
    </row>
    <row r="25" spans="1:9" x14ac:dyDescent="0.3">
      <c r="A25" s="19" t="s">
        <v>0</v>
      </c>
      <c r="B25" s="56"/>
      <c r="C25" s="16"/>
      <c r="D25" s="30">
        <v>0</v>
      </c>
      <c r="E25" s="120" t="s">
        <v>1</v>
      </c>
      <c r="F25" s="124"/>
      <c r="G25" s="126"/>
      <c r="H25" s="115">
        <v>0</v>
      </c>
    </row>
    <row r="26" spans="1:9" x14ac:dyDescent="0.3">
      <c r="A26" s="19" t="s">
        <v>1</v>
      </c>
      <c r="B26" s="44"/>
      <c r="C26" s="9"/>
      <c r="D26" s="55">
        <v>0</v>
      </c>
      <c r="E26" s="121"/>
      <c r="F26" s="125"/>
      <c r="G26" s="127"/>
      <c r="H26" s="116"/>
    </row>
    <row r="27" spans="1:9" x14ac:dyDescent="0.3">
      <c r="A27" s="19" t="s">
        <v>3</v>
      </c>
      <c r="B27" s="44"/>
      <c r="C27" s="9"/>
      <c r="D27" s="55">
        <v>0</v>
      </c>
      <c r="E27" s="19" t="s">
        <v>116</v>
      </c>
      <c r="F27" s="44"/>
      <c r="G27" s="9"/>
      <c r="H27" s="55">
        <v>0</v>
      </c>
    </row>
    <row r="28" spans="1:9" ht="31.95" customHeight="1" x14ac:dyDescent="0.3">
      <c r="A28" s="19" t="s">
        <v>16</v>
      </c>
      <c r="B28" s="44"/>
      <c r="C28" s="9"/>
      <c r="D28" s="55">
        <v>0</v>
      </c>
      <c r="E28" s="120" t="s">
        <v>117</v>
      </c>
      <c r="F28" s="122"/>
      <c r="G28" s="110"/>
      <c r="H28" s="115"/>
    </row>
    <row r="29" spans="1:9" ht="31.95" customHeight="1" x14ac:dyDescent="0.3">
      <c r="A29" s="19" t="s">
        <v>87</v>
      </c>
      <c r="B29" s="44"/>
      <c r="C29" s="9"/>
      <c r="D29" s="55"/>
      <c r="E29" s="121"/>
      <c r="F29" s="123"/>
      <c r="G29" s="111"/>
      <c r="H29" s="116"/>
    </row>
    <row r="30" spans="1:9" ht="30.6" customHeight="1" x14ac:dyDescent="0.3">
      <c r="A30" s="103" t="s">
        <v>6</v>
      </c>
      <c r="B30" s="104"/>
      <c r="C30" s="104"/>
      <c r="D30" s="104"/>
      <c r="E30" s="118" t="s">
        <v>160</v>
      </c>
      <c r="F30" s="119"/>
      <c r="G30" s="119"/>
      <c r="H30" s="119"/>
    </row>
    <row r="31" spans="1:9" ht="46.8" x14ac:dyDescent="0.3">
      <c r="A31" s="20" t="s">
        <v>81</v>
      </c>
      <c r="B31" s="12"/>
      <c r="C31" s="13"/>
      <c r="D31" s="8">
        <f>SUM(D32:D35)</f>
        <v>0</v>
      </c>
      <c r="E31" s="72" t="s">
        <v>81</v>
      </c>
      <c r="F31" s="73"/>
      <c r="G31" s="74"/>
      <c r="H31" s="70">
        <f>SUM(H32:H34)</f>
        <v>0</v>
      </c>
    </row>
    <row r="32" spans="1:9" ht="69" x14ac:dyDescent="0.3">
      <c r="A32" s="19" t="s">
        <v>13</v>
      </c>
      <c r="B32" s="44"/>
      <c r="C32" s="9"/>
      <c r="D32" s="57">
        <v>0</v>
      </c>
      <c r="E32" s="19" t="s">
        <v>118</v>
      </c>
      <c r="F32" s="44"/>
      <c r="G32" s="9"/>
      <c r="H32" s="57">
        <v>0</v>
      </c>
    </row>
    <row r="33" spans="1:8" ht="27.6" x14ac:dyDescent="0.3">
      <c r="A33" s="19" t="s">
        <v>14</v>
      </c>
      <c r="B33" s="44"/>
      <c r="C33" s="9"/>
      <c r="D33" s="57">
        <v>0</v>
      </c>
      <c r="E33" s="19" t="s">
        <v>119</v>
      </c>
      <c r="F33" s="44"/>
      <c r="G33" s="9"/>
      <c r="H33" s="57">
        <v>0</v>
      </c>
    </row>
    <row r="34" spans="1:8" ht="27.6" x14ac:dyDescent="0.3">
      <c r="A34" s="19" t="s">
        <v>15</v>
      </c>
      <c r="B34" s="44"/>
      <c r="C34" s="9"/>
      <c r="D34" s="57">
        <v>0</v>
      </c>
      <c r="E34" s="19" t="s">
        <v>120</v>
      </c>
      <c r="F34" s="44"/>
      <c r="G34" s="9"/>
      <c r="H34" s="57">
        <v>0</v>
      </c>
    </row>
    <row r="35" spans="1:8" ht="27.6" x14ac:dyDescent="0.3">
      <c r="A35" s="19" t="s">
        <v>17</v>
      </c>
      <c r="B35" s="44"/>
      <c r="C35" s="9"/>
      <c r="D35" s="57">
        <v>0</v>
      </c>
    </row>
    <row r="36" spans="1:8" ht="30" customHeight="1" x14ac:dyDescent="0.3">
      <c r="A36" s="101" t="s">
        <v>10</v>
      </c>
      <c r="B36" s="101"/>
      <c r="C36" s="101"/>
      <c r="D36" s="101"/>
      <c r="E36" s="101" t="s">
        <v>10</v>
      </c>
      <c r="F36" s="101"/>
      <c r="G36" s="101"/>
      <c r="H36" s="101"/>
    </row>
    <row r="37" spans="1:8" x14ac:dyDescent="0.3">
      <c r="A37"/>
      <c r="B37" s="1"/>
      <c r="C37" s="1"/>
    </row>
    <row r="38" spans="1:8" x14ac:dyDescent="0.3">
      <c r="A38"/>
    </row>
    <row r="39" spans="1:8" x14ac:dyDescent="0.3">
      <c r="A39"/>
      <c r="B39" s="1"/>
      <c r="C39" s="1"/>
    </row>
    <row r="40" spans="1:8" x14ac:dyDescent="0.3">
      <c r="A40"/>
      <c r="B40" s="2"/>
      <c r="C40" s="2"/>
    </row>
    <row r="41" spans="1:8" x14ac:dyDescent="0.3">
      <c r="A4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2"/>
      <c r="C47" s="2"/>
    </row>
    <row r="48" spans="1:8" x14ac:dyDescent="0.3">
      <c r="A48"/>
    </row>
    <row r="49" spans="1:3" x14ac:dyDescent="0.3">
      <c r="A49"/>
      <c r="B49" s="1"/>
      <c r="C49" s="1"/>
    </row>
    <row r="50" spans="1:3" x14ac:dyDescent="0.3">
      <c r="A50"/>
      <c r="B50" s="2"/>
      <c r="C50" s="2"/>
    </row>
  </sheetData>
  <mergeCells count="35">
    <mergeCell ref="E30:H30"/>
    <mergeCell ref="E36:H36"/>
    <mergeCell ref="E8:E9"/>
    <mergeCell ref="F8:F9"/>
    <mergeCell ref="H8:H9"/>
    <mergeCell ref="G8:G9"/>
    <mergeCell ref="E16:E17"/>
    <mergeCell ref="F16:F17"/>
    <mergeCell ref="G16:G17"/>
    <mergeCell ref="H16:H17"/>
    <mergeCell ref="E25:E26"/>
    <mergeCell ref="F25:F26"/>
    <mergeCell ref="G25:G26"/>
    <mergeCell ref="H25:H26"/>
    <mergeCell ref="E28:E29"/>
    <mergeCell ref="F28:F29"/>
    <mergeCell ref="G28:G29"/>
    <mergeCell ref="E3:H3"/>
    <mergeCell ref="E4:E5"/>
    <mergeCell ref="F4:F5"/>
    <mergeCell ref="G4:G5"/>
    <mergeCell ref="H4:H5"/>
    <mergeCell ref="H28:H29"/>
    <mergeCell ref="E6:H6"/>
    <mergeCell ref="E23:H23"/>
    <mergeCell ref="A36:D36"/>
    <mergeCell ref="A6:D6"/>
    <mergeCell ref="A23:D23"/>
    <mergeCell ref="A30:D30"/>
    <mergeCell ref="B1:D1"/>
    <mergeCell ref="A3:D3"/>
    <mergeCell ref="D4:D5"/>
    <mergeCell ref="A4:A5"/>
    <mergeCell ref="B4:B5"/>
    <mergeCell ref="C4:C5"/>
  </mergeCells>
  <pageMargins left="0.7" right="0.7" top="0.75" bottom="0.75" header="0.3" footer="0.3"/>
  <pageSetup paperSize="9" scale="3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zoomScaleNormal="100" zoomScaleSheetLayoutView="100" workbookViewId="0">
      <selection activeCell="B1" sqref="B1"/>
    </sheetView>
  </sheetViews>
  <sheetFormatPr defaultRowHeight="14.4" x14ac:dyDescent="0.3"/>
  <cols>
    <col min="1" max="1" width="48.33203125" customWidth="1"/>
    <col min="2" max="2" width="26.88671875" customWidth="1"/>
  </cols>
  <sheetData>
    <row r="1" spans="1:2" ht="101.4" customHeight="1" thickBot="1" x14ac:dyDescent="0.35">
      <c r="A1" s="7" t="s">
        <v>136</v>
      </c>
      <c r="B1" s="98" t="s">
        <v>167</v>
      </c>
    </row>
    <row r="2" spans="1:2" x14ac:dyDescent="0.3">
      <c r="A2" s="5"/>
      <c r="B2" s="6"/>
    </row>
    <row r="3" spans="1:2" ht="30.6" customHeight="1" x14ac:dyDescent="0.3">
      <c r="A3" s="128" t="s">
        <v>96</v>
      </c>
      <c r="B3" s="129"/>
    </row>
    <row r="4" spans="1:2" ht="48.6" customHeight="1" x14ac:dyDescent="0.3">
      <c r="A4" s="64" t="s">
        <v>152</v>
      </c>
      <c r="B4" s="99" t="s">
        <v>153</v>
      </c>
    </row>
    <row r="5" spans="1:2" ht="28.8" x14ac:dyDescent="0.3">
      <c r="A5" s="64" t="s">
        <v>94</v>
      </c>
      <c r="B5" s="99" t="s">
        <v>151</v>
      </c>
    </row>
    <row r="6" spans="1:2" ht="28.8" x14ac:dyDescent="0.3">
      <c r="A6" s="64" t="s">
        <v>127</v>
      </c>
      <c r="B6" s="63" t="s">
        <v>141</v>
      </c>
    </row>
    <row r="7" spans="1:2" ht="38.4" customHeight="1" x14ac:dyDescent="0.3">
      <c r="A7" s="64" t="s">
        <v>104</v>
      </c>
      <c r="B7" s="63" t="s">
        <v>154</v>
      </c>
    </row>
    <row r="8" spans="1:2" ht="25.2" customHeight="1" x14ac:dyDescent="0.3">
      <c r="A8" s="64" t="s">
        <v>103</v>
      </c>
      <c r="B8" s="63" t="s">
        <v>146</v>
      </c>
    </row>
    <row r="9" spans="1:2" ht="45.6" customHeight="1" x14ac:dyDescent="0.3">
      <c r="A9" s="128" t="s">
        <v>155</v>
      </c>
      <c r="B9" s="129"/>
    </row>
    <row r="10" spans="1:2" ht="48" customHeight="1" x14ac:dyDescent="0.3">
      <c r="A10" s="51" t="s">
        <v>93</v>
      </c>
      <c r="B10" s="63" t="s">
        <v>156</v>
      </c>
    </row>
    <row r="11" spans="1:2" ht="41.4" customHeight="1" x14ac:dyDescent="0.3">
      <c r="A11" s="51" t="s">
        <v>128</v>
      </c>
      <c r="B11" s="30" t="s">
        <v>145</v>
      </c>
    </row>
    <row r="12" spans="1:2" ht="70.2" customHeight="1" x14ac:dyDescent="0.3">
      <c r="A12" s="51" t="s">
        <v>157</v>
      </c>
      <c r="B12" s="63" t="s">
        <v>144</v>
      </c>
    </row>
    <row r="13" spans="1:2" ht="51" customHeight="1" x14ac:dyDescent="0.3">
      <c r="A13" s="51" t="s">
        <v>129</v>
      </c>
      <c r="B13" s="63" t="s">
        <v>158</v>
      </c>
    </row>
    <row r="14" spans="1:2" ht="28.8" x14ac:dyDescent="0.3">
      <c r="A14" s="68" t="s">
        <v>159</v>
      </c>
      <c r="B14" s="63" t="s">
        <v>143</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38"/>
  <sheetViews>
    <sheetView view="pageBreakPreview" zoomScale="60" zoomScaleNormal="100" workbookViewId="0">
      <selection activeCell="B2" sqref="B2"/>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136</v>
      </c>
      <c r="B1" s="131" t="s">
        <v>167</v>
      </c>
      <c r="C1" s="132"/>
      <c r="D1" s="132"/>
    </row>
    <row r="2" spans="1:10" ht="21.75" customHeight="1" x14ac:dyDescent="0.3">
      <c r="A2" s="5"/>
      <c r="B2" s="6"/>
      <c r="C2" s="6"/>
      <c r="D2" s="6"/>
    </row>
    <row r="3" spans="1:10" s="4" customFormat="1" ht="18" customHeight="1" x14ac:dyDescent="0.3">
      <c r="A3" s="107" t="s">
        <v>25</v>
      </c>
      <c r="B3" s="107"/>
      <c r="C3" s="107"/>
      <c r="D3" s="107"/>
    </row>
    <row r="4" spans="1:10" s="4" customFormat="1" ht="36" customHeight="1" x14ac:dyDescent="0.3">
      <c r="A4" s="85" t="s">
        <v>138</v>
      </c>
      <c r="B4" s="30">
        <v>3110</v>
      </c>
      <c r="C4" s="83"/>
      <c r="D4" s="83"/>
    </row>
    <row r="5" spans="1:10" ht="29.4" customHeight="1" x14ac:dyDescent="0.3">
      <c r="A5" s="24" t="s">
        <v>26</v>
      </c>
      <c r="B5" s="30">
        <v>3110</v>
      </c>
      <c r="C5" s="28"/>
      <c r="D5" s="21"/>
    </row>
    <row r="6" spans="1:10" x14ac:dyDescent="0.3">
      <c r="A6" s="22" t="s">
        <v>27</v>
      </c>
      <c r="B6" s="30">
        <v>1259</v>
      </c>
      <c r="C6" s="28"/>
      <c r="D6" s="10"/>
      <c r="E6" s="45"/>
    </row>
    <row r="7" spans="1:10" x14ac:dyDescent="0.3">
      <c r="A7" s="22" t="s">
        <v>28</v>
      </c>
      <c r="B7" s="30">
        <v>2898</v>
      </c>
      <c r="C7" s="29">
        <f>B7/B5</f>
        <v>0.93183279742765268</v>
      </c>
      <c r="D7" s="10"/>
      <c r="E7" s="45"/>
    </row>
    <row r="8" spans="1:10" ht="29.4" thickBot="1" x14ac:dyDescent="0.35">
      <c r="A8" s="22" t="s">
        <v>29</v>
      </c>
      <c r="B8" s="30">
        <v>3022</v>
      </c>
      <c r="C8" s="29">
        <f>B8/B5</f>
        <v>0.9717041800643087</v>
      </c>
      <c r="D8" s="11"/>
      <c r="E8" s="45"/>
    </row>
    <row r="9" spans="1:10" ht="42" thickBot="1" x14ac:dyDescent="0.35">
      <c r="A9" s="26"/>
      <c r="B9" s="12"/>
      <c r="C9" s="27" t="s">
        <v>88</v>
      </c>
      <c r="D9" s="27" t="s">
        <v>89</v>
      </c>
      <c r="E9" s="58"/>
      <c r="G9" s="133"/>
      <c r="H9" s="134"/>
      <c r="I9" s="134"/>
      <c r="J9" s="135"/>
    </row>
    <row r="10" spans="1:10" ht="15.6" x14ac:dyDescent="0.3">
      <c r="A10" s="24" t="s">
        <v>30</v>
      </c>
      <c r="B10" s="94">
        <f>B11+B12</f>
        <v>9.4400000000000013</v>
      </c>
      <c r="C10" s="94">
        <f>C11+C12</f>
        <v>0</v>
      </c>
      <c r="D10" s="94">
        <f>D11+D12</f>
        <v>0.312</v>
      </c>
      <c r="E10" s="45"/>
    </row>
    <row r="11" spans="1:10" x14ac:dyDescent="0.3">
      <c r="A11" s="22" t="s">
        <v>31</v>
      </c>
      <c r="B11" s="93">
        <v>6.28</v>
      </c>
      <c r="C11" s="30">
        <v>0</v>
      </c>
      <c r="D11" s="93">
        <v>0.312</v>
      </c>
      <c r="E11" s="45"/>
    </row>
    <row r="12" spans="1:10" x14ac:dyDescent="0.3">
      <c r="A12" s="22" t="s">
        <v>32</v>
      </c>
      <c r="B12" s="93">
        <v>3.16</v>
      </c>
      <c r="C12" s="30">
        <v>0</v>
      </c>
      <c r="D12" s="30">
        <v>0</v>
      </c>
      <c r="E12" s="45"/>
    </row>
    <row r="13" spans="1:10" ht="15.6" x14ac:dyDescent="0.3">
      <c r="A13" s="25" t="s">
        <v>33</v>
      </c>
      <c r="B13" s="30">
        <v>3</v>
      </c>
      <c r="C13" s="28"/>
      <c r="D13" s="28"/>
      <c r="E13" s="45"/>
    </row>
    <row r="14" spans="1:10" x14ac:dyDescent="0.3">
      <c r="A14" s="19" t="s">
        <v>34</v>
      </c>
      <c r="B14" s="30"/>
      <c r="C14" s="28"/>
      <c r="D14" s="28"/>
      <c r="E14" s="45"/>
    </row>
    <row r="15" spans="1:10" x14ac:dyDescent="0.3">
      <c r="A15" s="23" t="s">
        <v>35</v>
      </c>
      <c r="B15" s="30">
        <v>3</v>
      </c>
      <c r="C15" s="28"/>
      <c r="D15" s="28"/>
      <c r="E15" s="45"/>
    </row>
    <row r="16" spans="1:10" ht="15.6" x14ac:dyDescent="0.3">
      <c r="A16" s="24" t="s">
        <v>76</v>
      </c>
      <c r="B16" s="57">
        <v>12</v>
      </c>
      <c r="C16" s="59"/>
      <c r="D16" s="59"/>
      <c r="E16" s="58"/>
    </row>
    <row r="17" spans="1:8" ht="15.6" x14ac:dyDescent="0.3">
      <c r="A17" s="24" t="s">
        <v>130</v>
      </c>
      <c r="B17" s="90">
        <v>5.9</v>
      </c>
      <c r="C17" s="59"/>
      <c r="D17" s="59"/>
      <c r="E17" s="58"/>
    </row>
    <row r="18" spans="1:8" ht="45.6" customHeight="1" x14ac:dyDescent="0.3">
      <c r="A18" s="31" t="s">
        <v>90</v>
      </c>
      <c r="B18" s="30">
        <v>0</v>
      </c>
      <c r="C18" s="28"/>
      <c r="D18" s="28"/>
      <c r="E18" s="45"/>
    </row>
    <row r="19" spans="1:8" ht="70.2" customHeight="1" x14ac:dyDescent="0.3">
      <c r="A19" s="31" t="s">
        <v>137</v>
      </c>
      <c r="B19" s="33">
        <v>0</v>
      </c>
      <c r="C19" s="28"/>
      <c r="D19" s="28"/>
      <c r="E19" s="45"/>
    </row>
    <row r="20" spans="1:8" ht="54.6" customHeight="1" x14ac:dyDescent="0.3">
      <c r="A20" s="31" t="s">
        <v>82</v>
      </c>
      <c r="B20" s="33">
        <v>1</v>
      </c>
      <c r="C20" s="59"/>
      <c r="D20" s="59"/>
      <c r="E20" s="58"/>
    </row>
    <row r="21" spans="1:8" ht="31.2" x14ac:dyDescent="0.3">
      <c r="A21" s="31" t="s">
        <v>83</v>
      </c>
      <c r="B21" s="95">
        <v>171613</v>
      </c>
      <c r="C21" s="28"/>
      <c r="D21" s="28"/>
    </row>
    <row r="22" spans="1:8" ht="109.2" x14ac:dyDescent="0.3">
      <c r="A22" s="31" t="s">
        <v>95</v>
      </c>
      <c r="B22" s="32" t="s">
        <v>147</v>
      </c>
      <c r="C22" s="28"/>
      <c r="D22" s="28"/>
    </row>
    <row r="23" spans="1:8" ht="15.6" x14ac:dyDescent="0.3">
      <c r="A23" s="130" t="s">
        <v>66</v>
      </c>
      <c r="B23" s="130"/>
      <c r="C23" s="130"/>
      <c r="D23" s="130"/>
    </row>
    <row r="24" spans="1:8" ht="31.2" x14ac:dyDescent="0.3">
      <c r="A24" s="24" t="s">
        <v>67</v>
      </c>
      <c r="B24" s="30">
        <v>3110</v>
      </c>
      <c r="C24" s="28"/>
      <c r="D24" s="21"/>
    </row>
    <row r="25" spans="1:8" x14ac:dyDescent="0.3">
      <c r="A25" s="22" t="s">
        <v>27</v>
      </c>
      <c r="B25" s="30">
        <v>1259</v>
      </c>
      <c r="C25" s="28"/>
      <c r="D25" s="10"/>
    </row>
    <row r="26" spans="1:8" x14ac:dyDescent="0.3">
      <c r="A26" s="22" t="s">
        <v>28</v>
      </c>
      <c r="B26" s="30">
        <v>3022</v>
      </c>
      <c r="C26" s="29">
        <f>B26/B24</f>
        <v>0.9717041800643087</v>
      </c>
      <c r="D26" s="10"/>
      <c r="H26" t="s">
        <v>84</v>
      </c>
    </row>
    <row r="27" spans="1:8" ht="28.8" x14ac:dyDescent="0.3">
      <c r="A27" s="22" t="s">
        <v>29</v>
      </c>
      <c r="B27" s="30">
        <v>3022</v>
      </c>
      <c r="C27" s="29">
        <f>B27/B24</f>
        <v>0.9717041800643087</v>
      </c>
      <c r="D27" s="11"/>
    </row>
    <row r="28" spans="1:8" ht="41.4" x14ac:dyDescent="0.3">
      <c r="A28" s="26"/>
      <c r="B28" s="12"/>
      <c r="C28" s="27" t="s">
        <v>88</v>
      </c>
      <c r="D28" s="27" t="s">
        <v>89</v>
      </c>
      <c r="E28" s="58"/>
    </row>
    <row r="29" spans="1:8" ht="19.2" customHeight="1" x14ac:dyDescent="0.3">
      <c r="A29" s="24" t="s">
        <v>68</v>
      </c>
      <c r="B29" s="91">
        <v>6.8</v>
      </c>
      <c r="C29" s="91">
        <v>0</v>
      </c>
      <c r="D29" s="91">
        <v>0.34</v>
      </c>
    </row>
    <row r="30" spans="1:8" ht="19.2" customHeight="1" x14ac:dyDescent="0.3">
      <c r="A30" s="24" t="s">
        <v>76</v>
      </c>
      <c r="B30" s="91">
        <v>4</v>
      </c>
      <c r="C30" s="59"/>
      <c r="D30" s="60"/>
      <c r="E30" s="61"/>
    </row>
    <row r="31" spans="1:8" ht="37.200000000000003" customHeight="1" x14ac:dyDescent="0.3">
      <c r="A31" s="24" t="s">
        <v>131</v>
      </c>
      <c r="B31" s="91">
        <v>34</v>
      </c>
      <c r="C31" s="59"/>
      <c r="D31" s="60"/>
      <c r="E31" s="61"/>
    </row>
    <row r="32" spans="1:8" ht="55.8" customHeight="1" x14ac:dyDescent="0.3">
      <c r="A32" s="54" t="s">
        <v>71</v>
      </c>
      <c r="B32" s="35" t="s">
        <v>38</v>
      </c>
      <c r="C32" s="35" t="s">
        <v>39</v>
      </c>
      <c r="D32" s="35" t="s">
        <v>41</v>
      </c>
      <c r="E32" s="35" t="s">
        <v>69</v>
      </c>
      <c r="F32" s="35" t="s">
        <v>42</v>
      </c>
      <c r="G32" s="35" t="s">
        <v>54</v>
      </c>
      <c r="H32" s="35" t="s">
        <v>73</v>
      </c>
    </row>
    <row r="33" spans="1:8" ht="24" x14ac:dyDescent="0.3">
      <c r="A33" s="38" t="s">
        <v>148</v>
      </c>
      <c r="B33" s="41" t="s">
        <v>142</v>
      </c>
      <c r="C33" s="41">
        <v>2008</v>
      </c>
      <c r="D33" s="41">
        <v>1728</v>
      </c>
      <c r="E33" s="41">
        <v>133739</v>
      </c>
      <c r="F33" s="92">
        <v>0.25</v>
      </c>
      <c r="G33" s="92">
        <v>0.39</v>
      </c>
      <c r="H33" s="41">
        <v>25503</v>
      </c>
    </row>
    <row r="34" spans="1:8" ht="57.6" x14ac:dyDescent="0.3">
      <c r="A34" s="54" t="s">
        <v>75</v>
      </c>
      <c r="B34" s="35" t="s">
        <v>38</v>
      </c>
      <c r="C34" s="35" t="s">
        <v>39</v>
      </c>
      <c r="D34" s="35" t="s">
        <v>41</v>
      </c>
      <c r="E34" s="35" t="s">
        <v>77</v>
      </c>
      <c r="F34" s="35" t="s">
        <v>42</v>
      </c>
      <c r="G34" s="35" t="s">
        <v>54</v>
      </c>
      <c r="H34" s="35" t="s">
        <v>74</v>
      </c>
    </row>
    <row r="35" spans="1:8" ht="24" x14ac:dyDescent="0.3">
      <c r="A35" s="38" t="s">
        <v>148</v>
      </c>
      <c r="B35" s="41" t="s">
        <v>142</v>
      </c>
      <c r="C35" s="41">
        <v>2008</v>
      </c>
      <c r="D35" s="41">
        <v>786</v>
      </c>
      <c r="E35" s="41">
        <v>131283</v>
      </c>
      <c r="F35" s="92">
        <v>0.25</v>
      </c>
      <c r="G35" s="92">
        <v>0.39</v>
      </c>
      <c r="H35" s="41">
        <v>1530</v>
      </c>
    </row>
    <row r="36" spans="1:8" ht="57.6" x14ac:dyDescent="0.3">
      <c r="A36" s="54" t="s">
        <v>70</v>
      </c>
      <c r="B36" s="35" t="s">
        <v>38</v>
      </c>
      <c r="C36" s="35" t="s">
        <v>39</v>
      </c>
      <c r="D36" s="35" t="s">
        <v>72</v>
      </c>
      <c r="E36" s="35" t="s">
        <v>42</v>
      </c>
      <c r="F36" s="35" t="s">
        <v>54</v>
      </c>
      <c r="G36" s="35" t="s">
        <v>78</v>
      </c>
    </row>
    <row r="37" spans="1:8" ht="24" x14ac:dyDescent="0.3">
      <c r="A37" s="38" t="s">
        <v>148</v>
      </c>
      <c r="B37" s="41" t="s">
        <v>142</v>
      </c>
      <c r="C37" s="41">
        <v>2008</v>
      </c>
      <c r="D37" s="41">
        <v>260</v>
      </c>
      <c r="E37" s="92">
        <v>0.25</v>
      </c>
      <c r="F37" s="92">
        <v>0.39</v>
      </c>
      <c r="G37" s="41">
        <v>61482</v>
      </c>
      <c r="H37" s="36"/>
    </row>
    <row r="38" spans="1:8" x14ac:dyDescent="0.3">
      <c r="H38" s="4"/>
    </row>
  </sheetData>
  <mergeCells count="4">
    <mergeCell ref="A23:D23"/>
    <mergeCell ref="B1:D1"/>
    <mergeCell ref="A3:D3"/>
    <mergeCell ref="G9:J9"/>
  </mergeCells>
  <pageMargins left="0.7" right="0.7" top="0.75" bottom="0.75" header="0.3" footer="0.3"/>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7"/>
  <sheetViews>
    <sheetView view="pageBreakPreview" zoomScale="60" zoomScaleNormal="90" workbookViewId="0">
      <selection activeCell="I8" sqref="I8"/>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136</v>
      </c>
      <c r="B1" s="136" t="str">
        <f>Ūdenssaimniec_ESOŠS_VĒRTĒJUMS!B1</f>
        <v>JAUNOLAINE</v>
      </c>
      <c r="C1" s="137"/>
      <c r="D1" s="137"/>
      <c r="E1" s="77"/>
      <c r="F1" s="58"/>
    </row>
    <row r="2" spans="1:11" ht="21.75" customHeight="1" x14ac:dyDescent="0.3">
      <c r="A2" s="5"/>
      <c r="B2" s="6"/>
      <c r="C2" s="6"/>
      <c r="D2" s="6"/>
      <c r="E2" s="6"/>
    </row>
    <row r="3" spans="1:11" s="4" customFormat="1" ht="18" customHeight="1" x14ac:dyDescent="0.3">
      <c r="A3" s="107" t="s">
        <v>36</v>
      </c>
      <c r="B3" s="107"/>
      <c r="C3" s="107"/>
      <c r="D3" s="107"/>
      <c r="E3" s="78"/>
    </row>
    <row r="4" spans="1:11" ht="29.4" customHeight="1" x14ac:dyDescent="0.3">
      <c r="A4" s="40" t="s">
        <v>44</v>
      </c>
      <c r="B4" s="30">
        <v>82681</v>
      </c>
      <c r="C4" s="28"/>
      <c r="D4" s="21"/>
      <c r="E4" s="79"/>
    </row>
    <row r="5" spans="1:11" ht="28.8" x14ac:dyDescent="0.3">
      <c r="A5" s="22" t="s">
        <v>37</v>
      </c>
      <c r="B5" s="30">
        <v>63685</v>
      </c>
      <c r="C5" s="34">
        <f>B5/B4</f>
        <v>0.77024951318924539</v>
      </c>
      <c r="D5" s="10"/>
      <c r="E5" s="80"/>
    </row>
    <row r="6" spans="1:11" ht="28.8" x14ac:dyDescent="0.3">
      <c r="A6" s="22" t="s">
        <v>85</v>
      </c>
      <c r="B6" s="30">
        <v>480</v>
      </c>
      <c r="C6" s="29">
        <f>B6/B4</f>
        <v>5.8054450236450939E-3</v>
      </c>
      <c r="D6" s="10"/>
      <c r="E6" s="80"/>
      <c r="F6" s="58"/>
    </row>
    <row r="7" spans="1:11" ht="57.6" x14ac:dyDescent="0.3">
      <c r="A7" s="62" t="s">
        <v>92</v>
      </c>
      <c r="B7" s="35" t="s">
        <v>38</v>
      </c>
      <c r="C7" s="35" t="s">
        <v>39</v>
      </c>
      <c r="D7" s="35" t="s">
        <v>41</v>
      </c>
      <c r="E7" s="35" t="s">
        <v>132</v>
      </c>
      <c r="F7" s="35" t="s">
        <v>43</v>
      </c>
      <c r="G7" s="35" t="s">
        <v>42</v>
      </c>
      <c r="H7" s="35" t="s">
        <v>54</v>
      </c>
      <c r="I7" s="35" t="s">
        <v>45</v>
      </c>
      <c r="J7" s="35" t="s">
        <v>52</v>
      </c>
      <c r="K7" s="35" t="s">
        <v>53</v>
      </c>
    </row>
    <row r="8" spans="1:11" s="37" customFormat="1" ht="36.6" customHeight="1" x14ac:dyDescent="0.3">
      <c r="A8" s="38" t="s">
        <v>149</v>
      </c>
      <c r="B8" s="41" t="s">
        <v>150</v>
      </c>
      <c r="C8" s="41">
        <v>2009</v>
      </c>
      <c r="D8" s="41">
        <v>611</v>
      </c>
      <c r="E8" s="41">
        <v>5500</v>
      </c>
      <c r="F8" s="41">
        <v>87866</v>
      </c>
      <c r="G8" s="41">
        <v>25</v>
      </c>
      <c r="H8" s="41">
        <v>36</v>
      </c>
      <c r="I8" s="41">
        <v>152455</v>
      </c>
      <c r="J8" s="41">
        <v>229</v>
      </c>
      <c r="K8" s="42"/>
    </row>
    <row r="9" spans="1:11" s="37" customFormat="1" ht="72" x14ac:dyDescent="0.3">
      <c r="A9" s="86" t="s">
        <v>139</v>
      </c>
      <c r="B9" s="141" t="s">
        <v>161</v>
      </c>
      <c r="C9" s="142"/>
      <c r="D9" s="36"/>
      <c r="E9" s="36"/>
      <c r="F9" s="36"/>
      <c r="G9" s="36"/>
      <c r="H9" s="36"/>
      <c r="I9" s="36"/>
      <c r="J9" s="84"/>
      <c r="K9" s="84"/>
    </row>
    <row r="10" spans="1:11" s="37" customFormat="1" x14ac:dyDescent="0.3">
      <c r="A10" s="36"/>
      <c r="B10" s="36"/>
      <c r="C10" s="36"/>
      <c r="D10" s="36"/>
      <c r="E10" s="36"/>
      <c r="F10" s="36"/>
      <c r="G10" s="36"/>
      <c r="H10" s="36"/>
      <c r="I10" s="36"/>
      <c r="J10" s="84"/>
      <c r="K10" s="84"/>
    </row>
    <row r="11" spans="1:11" ht="46.95" customHeight="1" x14ac:dyDescent="0.3">
      <c r="A11" s="35" t="s">
        <v>40</v>
      </c>
      <c r="B11" s="35" t="s">
        <v>79</v>
      </c>
      <c r="C11" s="35" t="s">
        <v>133</v>
      </c>
      <c r="D11" s="35" t="s">
        <v>46</v>
      </c>
      <c r="E11" s="36"/>
    </row>
    <row r="12" spans="1:11" x14ac:dyDescent="0.3">
      <c r="A12" s="138" t="s">
        <v>162</v>
      </c>
      <c r="B12" s="39" t="s">
        <v>47</v>
      </c>
      <c r="C12" s="43">
        <v>375</v>
      </c>
      <c r="D12" s="43">
        <v>1.96</v>
      </c>
      <c r="E12" s="81"/>
      <c r="F12" s="37"/>
    </row>
    <row r="13" spans="1:11" x14ac:dyDescent="0.3">
      <c r="A13" s="139"/>
      <c r="B13" s="39" t="s">
        <v>48</v>
      </c>
      <c r="C13" s="43">
        <v>978</v>
      </c>
      <c r="D13" s="43">
        <v>19</v>
      </c>
      <c r="E13" s="81"/>
      <c r="F13" s="37"/>
    </row>
    <row r="14" spans="1:11" x14ac:dyDescent="0.3">
      <c r="A14" s="139"/>
      <c r="B14" s="39" t="s">
        <v>49</v>
      </c>
      <c r="C14" s="43">
        <v>375</v>
      </c>
      <c r="D14" s="43">
        <v>6</v>
      </c>
      <c r="E14" s="81"/>
      <c r="F14" s="37"/>
    </row>
    <row r="15" spans="1:11" x14ac:dyDescent="0.3">
      <c r="A15" s="139"/>
      <c r="B15" s="39" t="s">
        <v>50</v>
      </c>
      <c r="C15" s="43">
        <v>134</v>
      </c>
      <c r="D15" s="43">
        <v>14.7</v>
      </c>
      <c r="E15" s="81"/>
      <c r="F15" s="37"/>
    </row>
    <row r="16" spans="1:11" x14ac:dyDescent="0.3">
      <c r="A16" s="139"/>
      <c r="B16" s="39" t="s">
        <v>51</v>
      </c>
      <c r="C16" s="43">
        <v>17</v>
      </c>
      <c r="D16" s="43">
        <v>0.19</v>
      </c>
      <c r="E16" s="81"/>
      <c r="F16" s="37"/>
    </row>
    <row r="17" spans="1:6" ht="28.8" x14ac:dyDescent="0.3">
      <c r="A17" s="140"/>
      <c r="B17" s="82" t="s">
        <v>134</v>
      </c>
      <c r="C17" s="43">
        <v>1500</v>
      </c>
      <c r="D17" s="28"/>
      <c r="E17" s="81"/>
      <c r="F17" s="37"/>
    </row>
  </sheetData>
  <mergeCells count="4">
    <mergeCell ref="B1:D1"/>
    <mergeCell ref="A3:D3"/>
    <mergeCell ref="A12:A17"/>
    <mergeCell ref="B9:C9"/>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80" zoomScaleNormal="90" zoomScaleSheetLayoutView="80" workbookViewId="0">
      <selection activeCell="G6" sqref="G6"/>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136</v>
      </c>
      <c r="B1" s="136" t="s">
        <v>167</v>
      </c>
      <c r="C1" s="137"/>
      <c r="D1" s="58"/>
    </row>
    <row r="2" spans="1:4" ht="21.75" customHeight="1" x14ac:dyDescent="0.3">
      <c r="A2" s="5"/>
      <c r="B2" s="6"/>
      <c r="C2" s="6"/>
    </row>
    <row r="3" spans="1:4" s="4" customFormat="1" ht="18" customHeight="1" x14ac:dyDescent="0.3">
      <c r="A3" s="107" t="s">
        <v>60</v>
      </c>
      <c r="B3" s="107"/>
      <c r="C3" s="107"/>
    </row>
    <row r="4" spans="1:4" s="47" customFormat="1" ht="30" customHeight="1" x14ac:dyDescent="0.3">
      <c r="A4" s="48" t="s">
        <v>58</v>
      </c>
      <c r="B4" s="49" t="s">
        <v>142</v>
      </c>
      <c r="C4" s="28"/>
    </row>
    <row r="5" spans="1:4" s="47" customFormat="1" ht="30" customHeight="1" x14ac:dyDescent="0.3">
      <c r="A5" s="48" t="s">
        <v>59</v>
      </c>
      <c r="B5" s="30">
        <v>5534349</v>
      </c>
      <c r="C5" s="28"/>
    </row>
    <row r="6" spans="1:4" s="47" customFormat="1" ht="48" customHeight="1" x14ac:dyDescent="0.3">
      <c r="A6" s="48" t="s">
        <v>98</v>
      </c>
      <c r="B6" s="100">
        <v>4460437</v>
      </c>
      <c r="C6" s="28"/>
      <c r="D6" s="96"/>
    </row>
    <row r="7" spans="1:4" s="47" customFormat="1" ht="30" customHeight="1" x14ac:dyDescent="0.3">
      <c r="A7" s="48" t="s">
        <v>97</v>
      </c>
      <c r="B7" s="100">
        <v>192423</v>
      </c>
      <c r="C7" s="28"/>
      <c r="D7" s="46"/>
    </row>
    <row r="8" spans="1:4" s="47" customFormat="1" ht="28.8" x14ac:dyDescent="0.3">
      <c r="A8" s="48" t="s">
        <v>80</v>
      </c>
      <c r="B8" s="30">
        <v>100</v>
      </c>
      <c r="C8" s="28"/>
      <c r="D8" s="46"/>
    </row>
    <row r="9" spans="1:4" s="47" customFormat="1" x14ac:dyDescent="0.3">
      <c r="A9" s="52"/>
      <c r="B9" s="53"/>
      <c r="C9" s="53"/>
      <c r="D9" s="46"/>
    </row>
    <row r="10" spans="1:4" ht="29.4" customHeight="1" x14ac:dyDescent="0.3">
      <c r="A10" s="40" t="s">
        <v>55</v>
      </c>
      <c r="B10" s="93">
        <v>1.1499999999999999</v>
      </c>
      <c r="C10" s="28"/>
      <c r="D10" s="45"/>
    </row>
    <row r="11" spans="1:4" x14ac:dyDescent="0.3">
      <c r="A11" s="22" t="s">
        <v>57</v>
      </c>
      <c r="B11" s="93">
        <v>0.42</v>
      </c>
      <c r="C11" s="34">
        <f>B11/B10</f>
        <v>0.36521739130434783</v>
      </c>
    </row>
    <row r="12" spans="1:4" x14ac:dyDescent="0.3">
      <c r="A12" s="22" t="s">
        <v>56</v>
      </c>
      <c r="B12" s="93">
        <v>0.73</v>
      </c>
      <c r="C12" s="29">
        <f>B12/B10</f>
        <v>0.63478260869565217</v>
      </c>
    </row>
    <row r="13" spans="1:4" x14ac:dyDescent="0.3">
      <c r="A13" s="50" t="s">
        <v>135</v>
      </c>
      <c r="B13" s="93">
        <v>3.45</v>
      </c>
      <c r="C13" s="28"/>
      <c r="D13" s="58"/>
    </row>
    <row r="14" spans="1:4" x14ac:dyDescent="0.3">
      <c r="A14" s="50" t="s">
        <v>99</v>
      </c>
      <c r="B14" s="30">
        <v>131195</v>
      </c>
      <c r="C14" s="28"/>
    </row>
    <row r="15" spans="1:4" x14ac:dyDescent="0.3">
      <c r="A15" s="67" t="s">
        <v>100</v>
      </c>
      <c r="B15" s="33">
        <v>178138</v>
      </c>
      <c r="C15" s="28"/>
    </row>
    <row r="16" spans="1:4" ht="28.8" x14ac:dyDescent="0.3">
      <c r="A16" s="65" t="s">
        <v>64</v>
      </c>
      <c r="B16" s="97" t="s">
        <v>164</v>
      </c>
      <c r="C16" s="66"/>
      <c r="D16" s="45"/>
    </row>
    <row r="17" spans="1:4" ht="28.8" x14ac:dyDescent="0.3">
      <c r="A17" s="65" t="s">
        <v>24</v>
      </c>
      <c r="B17" s="97" t="s">
        <v>165</v>
      </c>
      <c r="C17" s="66"/>
    </row>
    <row r="18" spans="1:4" ht="28.8" x14ac:dyDescent="0.3">
      <c r="A18" s="65" t="s">
        <v>86</v>
      </c>
      <c r="B18" s="44" t="s">
        <v>163</v>
      </c>
      <c r="C18" s="66"/>
      <c r="D18" s="58"/>
    </row>
    <row r="19" spans="1:4" ht="15.6" customHeight="1" x14ac:dyDescent="0.3">
      <c r="A19" s="143" t="s">
        <v>61</v>
      </c>
      <c r="B19" s="144"/>
      <c r="C19" s="143"/>
    </row>
    <row r="20" spans="1:4" x14ac:dyDescent="0.3">
      <c r="A20" s="40" t="s">
        <v>62</v>
      </c>
      <c r="B20" s="93">
        <v>0.91</v>
      </c>
      <c r="C20" s="28"/>
    </row>
    <row r="21" spans="1:4" x14ac:dyDescent="0.3">
      <c r="A21" s="50" t="s">
        <v>101</v>
      </c>
      <c r="B21" s="30">
        <v>107343</v>
      </c>
      <c r="C21" s="28"/>
    </row>
    <row r="22" spans="1:4" x14ac:dyDescent="0.3">
      <c r="A22" s="50" t="s">
        <v>102</v>
      </c>
      <c r="B22" s="30">
        <v>145750</v>
      </c>
      <c r="C22" s="28"/>
    </row>
    <row r="23" spans="1:4" ht="28.8" x14ac:dyDescent="0.3">
      <c r="A23" s="51" t="s">
        <v>63</v>
      </c>
      <c r="B23" s="63" t="s">
        <v>164</v>
      </c>
      <c r="C23" s="28"/>
    </row>
    <row r="24" spans="1:4" ht="28.8" x14ac:dyDescent="0.3">
      <c r="A24" s="51" t="s">
        <v>24</v>
      </c>
      <c r="B24" s="30" t="s">
        <v>166</v>
      </c>
      <c r="C24" s="28"/>
    </row>
    <row r="25" spans="1:4" ht="28.8" x14ac:dyDescent="0.3">
      <c r="A25" s="51" t="s">
        <v>65</v>
      </c>
      <c r="B25" s="30" t="s">
        <v>163</v>
      </c>
      <c r="C25" s="28"/>
    </row>
    <row r="26" spans="1:4" x14ac:dyDescent="0.3">
      <c r="A26" s="58"/>
    </row>
  </sheetData>
  <mergeCells count="3">
    <mergeCell ref="B1:C1"/>
    <mergeCell ref="A3:C3"/>
    <mergeCell ref="A19:C19"/>
  </mergeCells>
  <pageMargins left="0.7" right="0.7" top="0.75" bottom="0.75" header="0.3" footer="0.3"/>
  <pageSetup paperSize="9" scale="7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B5F64-F685-4AAD-B36A-E9C081251C26}">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6</vt:i4>
      </vt:variant>
      <vt:variant>
        <vt:lpstr>Diapazoni ar nosaukumiem</vt:lpstr>
      </vt:variant>
      <vt:variant>
        <vt:i4>2</vt:i4>
      </vt:variant>
    </vt:vector>
  </HeadingPairs>
  <TitlesOfParts>
    <vt:vector size="8" baseType="lpstr">
      <vt:lpstr>Investiciju_plans_POST2020</vt:lpstr>
      <vt:lpstr>Par aglo. un dec.kan.</vt:lpstr>
      <vt:lpstr>Ūdenssaimniec_ESOŠS_VĒRTĒJUMS</vt:lpstr>
      <vt:lpstr>NAI_esošais_vērtējums</vt:lpstr>
      <vt:lpstr>Ekonomiskais_novērtējums</vt:lpstr>
      <vt:lpstr>Lapa1</vt:lpstr>
      <vt:lpstr>Investiciju_plans_POST2020!Drukas_apgabals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2020-03-24T14:34:42Z</dcterms:modified>
</cp:coreProperties>
</file>