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C:\Users\Juris\Documents\BACKUP\Citi projekti\2020.g\VARAM\Pašvaldības\"/>
    </mc:Choice>
  </mc:AlternateContent>
  <xr:revisionPtr revIDLastSave="0" documentId="13_ncr:1_{0A816BB2-DCE0-4B9D-A66A-BF4DF07F9D9E}" xr6:coauthVersionLast="45" xr6:coauthVersionMax="45" xr10:uidLastSave="{00000000-0000-0000-0000-000000000000}"/>
  <bookViews>
    <workbookView xWindow="-108" yWindow="-108" windowWidth="23256" windowHeight="12576" tabRatio="500" firstSheet="1" activeTab="3" xr2:uid="{00000000-000D-0000-FFFF-FFFF00000000}"/>
  </bookViews>
  <sheets>
    <sheet name="Investiciju_plans_POST2020" sheetId="1" r:id="rId1"/>
    <sheet name="Par aglo. un dec.kan." sheetId="2" r:id="rId2"/>
    <sheet name="Ūdenssaimniec_ESOŠS_VĒRTĒJUMS" sheetId="3" r:id="rId3"/>
    <sheet name="NAI_esošais_vērtējums" sheetId="4" r:id="rId4"/>
    <sheet name="Ekonomiskais_novērtējums" sheetId="5" r:id="rId5"/>
  </sheets>
  <definedNames>
    <definedName name="_xlnm.Print_Area" localSheetId="4">Ekonomiskais_novērtējums!$A$1:$C$25</definedName>
    <definedName name="_xlnm.Print_Area" localSheetId="2">Ūdenssaimniec_ESOŠS_VĒRTĒJUMS!$A$1:$H$43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B6" i="3" l="1"/>
  <c r="B25" i="3"/>
  <c r="B7" i="3"/>
  <c r="B8" i="3"/>
  <c r="B5" i="3" l="1"/>
  <c r="B4" i="3"/>
  <c r="C12" i="5" l="1"/>
  <c r="C11" i="5"/>
  <c r="B1" i="5"/>
  <c r="C6" i="4"/>
  <c r="C5" i="4"/>
  <c r="B1" i="4"/>
  <c r="C27" i="3"/>
  <c r="C26" i="3"/>
  <c r="D10" i="3"/>
  <c r="C10" i="3"/>
  <c r="B10" i="3"/>
  <c r="C8" i="3"/>
  <c r="C7" i="3"/>
  <c r="H35" i="1"/>
  <c r="D35" i="1"/>
  <c r="H28" i="1"/>
  <c r="D28" i="1"/>
  <c r="H23" i="1"/>
  <c r="D23" i="1"/>
  <c r="H19" i="1"/>
  <c r="D19" i="1"/>
  <c r="H15" i="1"/>
  <c r="D15" i="1"/>
  <c r="H11" i="1"/>
  <c r="D11" i="1"/>
</calcChain>
</file>

<file path=xl/sharedStrings.xml><?xml version="1.0" encoding="utf-8"?>
<sst xmlns="http://schemas.openxmlformats.org/spreadsheetml/2006/main" count="256" uniqueCount="188">
  <si>
    <t xml:space="preserve"> NOTEKŪDEŅU AGLOMERĀCIJAS NOSAUKUMS</t>
  </si>
  <si>
    <t xml:space="preserve">Notekūdeņu savākšanas un attīrīšanas sistēmu attīstības vajadzības </t>
  </si>
  <si>
    <t>Dzeramā ūdens sagatavošanas un apgādes sistēmu attīstības vajadzības</t>
  </si>
  <si>
    <t>Investīciju kategorija/objekts</t>
  </si>
  <si>
    <r>
      <rPr>
        <b/>
        <sz val="11"/>
        <color rgb="FF000000"/>
        <rFont val="Calibri"/>
        <family val="2"/>
        <charset val="186"/>
      </rPr>
      <t>Plānoto darbību sasniedzamie rezultāti</t>
    </r>
    <r>
      <rPr>
        <sz val="11"/>
        <color rgb="FF000000"/>
        <rFont val="Calibri"/>
        <family val="2"/>
        <charset val="186"/>
      </rPr>
      <t xml:space="preserve"> 
(km, gab, t.sk., NAI - arī papildu jaudas)</t>
    </r>
  </si>
  <si>
    <r>
      <rPr>
        <b/>
        <sz val="11"/>
        <color rgb="FF000000"/>
        <rFont val="Calibri"/>
        <family val="2"/>
        <charset val="186"/>
      </rPr>
      <t xml:space="preserve">Pieslēgumu izveide mājsaimniecībām </t>
    </r>
    <r>
      <rPr>
        <sz val="11"/>
        <color rgb="FF000000"/>
        <rFont val="Calibri"/>
        <family val="2"/>
        <charset val="186"/>
      </rPr>
      <t>(mājsaimniecību skaits, kam tiks nodrošināti faktiskie pieslēgumi pie jaunizbūvētajiem centralizētajiem kanalizācijas tīkliem)</t>
    </r>
  </si>
  <si>
    <r>
      <rPr>
        <b/>
        <sz val="11"/>
        <color rgb="FF000000"/>
        <rFont val="Calibri"/>
        <family val="2"/>
        <charset val="186"/>
      </rPr>
      <t>Plānoto darbu izmaksas 2019.gada salīdzināmajās cenās</t>
    </r>
    <r>
      <rPr>
        <sz val="11"/>
        <color rgb="FF000000"/>
        <rFont val="Calibri"/>
        <family val="2"/>
        <charset val="186"/>
      </rPr>
      <t xml:space="preserve"> 
(EUR)</t>
    </r>
  </si>
  <si>
    <r>
      <rPr>
        <b/>
        <sz val="11"/>
        <color rgb="FF000000"/>
        <rFont val="Calibri"/>
        <family val="2"/>
        <charset val="186"/>
      </rPr>
      <t>Plānoto darbību sasniedzamie rezultāti</t>
    </r>
    <r>
      <rPr>
        <sz val="11"/>
        <color rgb="FF000000"/>
        <rFont val="Calibri"/>
        <family val="2"/>
        <charset val="186"/>
      </rPr>
      <t xml:space="preserve"> 
(km, gab, t.sk., urbumi, sagatavošanas stacijas, rezervuāri, 3.pss uc. - arī papildu jaudas)</t>
    </r>
  </si>
  <si>
    <r>
      <rPr>
        <b/>
        <sz val="11"/>
        <color rgb="FF000000"/>
        <rFont val="Calibri"/>
        <family val="2"/>
        <charset val="186"/>
      </rPr>
      <t xml:space="preserve">Pieslēgumu izveide mājsaimniecībām </t>
    </r>
    <r>
      <rPr>
        <sz val="11"/>
        <color rgb="FF000000"/>
        <rFont val="Calibri"/>
        <family val="2"/>
        <charset val="186"/>
      </rPr>
      <t>(mājsaimniecību skaits, kam nodrošināti faktiskie pieslēgumi pie jaunizbūvētajiem centralizētajiem kanalizācijas tīkliem)</t>
    </r>
  </si>
  <si>
    <t>Investīciju prioritāte: centralizēto kanalizācijas tīklu un objektu izbūve</t>
  </si>
  <si>
    <t>Investīciju prioritāte: centralizēto ūdensapgādes tīklu un objektu izbūve</t>
  </si>
  <si>
    <r>
      <rPr>
        <b/>
        <sz val="12"/>
        <color rgb="FF000000"/>
        <rFont val="Calibri"/>
        <family val="2"/>
        <charset val="1"/>
      </rPr>
      <t xml:space="preserve">Jaunu kanalizācijas </t>
    </r>
    <r>
      <rPr>
        <sz val="12"/>
        <color rgb="FF000000"/>
        <rFont val="Calibri"/>
        <family val="2"/>
        <charset val="1"/>
      </rPr>
      <t xml:space="preserve">ārējo </t>
    </r>
    <r>
      <rPr>
        <b/>
        <sz val="12"/>
        <color rgb="FF000000"/>
        <rFont val="Calibri"/>
        <family val="2"/>
        <charset val="1"/>
      </rPr>
      <t>inženiertīklu</t>
    </r>
    <r>
      <rPr>
        <sz val="12"/>
        <color rgb="FF000000"/>
        <rFont val="Calibri"/>
        <family val="2"/>
        <charset val="1"/>
      </rPr>
      <t xml:space="preserve"> izbūve  </t>
    </r>
    <r>
      <rPr>
        <b/>
        <sz val="12"/>
        <color rgb="FFFF0000"/>
        <rFont val="Calibri"/>
        <family val="2"/>
        <charset val="1"/>
      </rPr>
      <t>esošās aglomerācijas robežās</t>
    </r>
    <r>
      <rPr>
        <sz val="12"/>
        <color rgb="FF000000"/>
        <rFont val="Calibri"/>
        <family val="2"/>
        <charset val="1"/>
      </rPr>
      <t>, kopā</t>
    </r>
  </si>
  <si>
    <t>X(X)*</t>
  </si>
  <si>
    <r>
      <rPr>
        <b/>
        <sz val="12"/>
        <color rgb="FF000000"/>
        <rFont val="Calibri"/>
        <family val="2"/>
        <charset val="1"/>
      </rPr>
      <t xml:space="preserve">Jaunu ūdensapgādes </t>
    </r>
    <r>
      <rPr>
        <sz val="12"/>
        <color rgb="FF000000"/>
        <rFont val="Calibri"/>
        <family val="2"/>
        <charset val="1"/>
      </rPr>
      <t xml:space="preserve">ārējo </t>
    </r>
    <r>
      <rPr>
        <b/>
        <sz val="12"/>
        <color rgb="FF000000"/>
        <rFont val="Calibri"/>
        <family val="2"/>
        <charset val="1"/>
      </rPr>
      <t>inženiertīklu</t>
    </r>
    <r>
      <rPr>
        <sz val="12"/>
        <color rgb="FF000000"/>
        <rFont val="Calibri"/>
        <family val="2"/>
        <charset val="1"/>
      </rPr>
      <t xml:space="preserve"> izbūve </t>
    </r>
    <r>
      <rPr>
        <b/>
        <sz val="12"/>
        <color rgb="FFFF0000"/>
        <rFont val="Calibri"/>
        <family val="2"/>
        <charset val="1"/>
      </rPr>
      <t>esošās ūdenspagādes pakalpojumu sniegšanas zonas robežās</t>
    </r>
    <r>
      <rPr>
        <sz val="12"/>
        <color rgb="FF000000"/>
        <rFont val="Calibri"/>
        <family val="2"/>
        <charset val="1"/>
      </rPr>
      <t>, kopā</t>
    </r>
  </si>
  <si>
    <t xml:space="preserve">t.sk. pašteces </t>
  </si>
  <si>
    <t>spiedvadi</t>
  </si>
  <si>
    <t>t.sk. spiedvadi</t>
  </si>
  <si>
    <t xml:space="preserve">t.sk. atzaru izbūve </t>
  </si>
  <si>
    <r>
      <rPr>
        <b/>
        <sz val="12"/>
        <color rgb="FF000000"/>
        <rFont val="Calibri"/>
        <family val="2"/>
        <charset val="1"/>
      </rPr>
      <t xml:space="preserve">Citi no jauna izbūvējamie kanalizācijas sistēmas infrastruktūras objekti </t>
    </r>
    <r>
      <rPr>
        <b/>
        <sz val="12"/>
        <color rgb="FFFF0000"/>
        <rFont val="Calibri"/>
        <family val="2"/>
        <charset val="1"/>
      </rPr>
      <t>esošās aglomerācijas robežās</t>
    </r>
  </si>
  <si>
    <r>
      <rPr>
        <b/>
        <sz val="12"/>
        <color rgb="FF000000"/>
        <rFont val="Calibri"/>
        <family val="2"/>
        <charset val="1"/>
      </rPr>
      <t xml:space="preserve">Citi no jauna izbūvējamie ūdensapgādes sistēmas infrastruktūras objekti </t>
    </r>
    <r>
      <rPr>
        <b/>
        <sz val="12"/>
        <color rgb="FFFF0000"/>
        <rFont val="Calibri"/>
        <family val="2"/>
        <charset val="1"/>
      </rPr>
      <t>esošās ūdenspagādes pakalpojumu sniegšanas zonas robežās</t>
    </r>
  </si>
  <si>
    <t>Kanalizācijas sūkņu stacijas</t>
  </si>
  <si>
    <t>Spiediena nodrošināšanas sūkņu stacijas</t>
  </si>
  <si>
    <t>Notekūdeņu attīrīšanas iekārtas
  (NB! Obligāti norādāma nepieciešamā  notekūdeņu attīrīšanas projektējamā jauda)</t>
  </si>
  <si>
    <t>Dzeramā ūdens sagatavošanas stacija
  (NB! Obligāti norādāma nepieciešamā  stacijas projektējamā jauda)</t>
  </si>
  <si>
    <t>Citi objekti 
(piem., asenizācijas pieņemšanas punkti)</t>
  </si>
  <si>
    <t>Citi objekti 
(piem., jauni dziļurbumi, esošo tamponēšana u.c.)</t>
  </si>
  <si>
    <r>
      <rPr>
        <b/>
        <sz val="12"/>
        <color rgb="FF000000"/>
        <rFont val="Calibri"/>
        <family val="2"/>
        <charset val="1"/>
      </rPr>
      <t>Jaunu kanalizācijas</t>
    </r>
    <r>
      <rPr>
        <sz val="12"/>
        <color rgb="FF000000"/>
        <rFont val="Calibri"/>
        <family val="2"/>
        <charset val="1"/>
      </rPr>
      <t xml:space="preserve"> ārējo </t>
    </r>
    <r>
      <rPr>
        <b/>
        <sz val="12"/>
        <color rgb="FF000000"/>
        <rFont val="Calibri"/>
        <family val="2"/>
        <charset val="1"/>
      </rPr>
      <t>inženiertīklu</t>
    </r>
    <r>
      <rPr>
        <sz val="12"/>
        <color rgb="FF000000"/>
        <rFont val="Calibri"/>
        <family val="2"/>
        <charset val="1"/>
      </rPr>
      <t xml:space="preserve"> izbūve </t>
    </r>
    <r>
      <rPr>
        <b/>
        <sz val="12"/>
        <color rgb="FFFF0000"/>
        <rFont val="Calibri"/>
        <family val="2"/>
        <charset val="1"/>
      </rPr>
      <t>paplašinātā aglomerācijā (ja plānota paplašināšana),</t>
    </r>
    <r>
      <rPr>
        <sz val="12"/>
        <color rgb="FF000000"/>
        <rFont val="Calibri"/>
        <family val="2"/>
        <charset val="1"/>
      </rPr>
      <t xml:space="preserve"> kopā</t>
    </r>
  </si>
  <si>
    <r>
      <rPr>
        <b/>
        <sz val="12"/>
        <color rgb="FF000000"/>
        <rFont val="Calibri"/>
        <family val="2"/>
        <charset val="1"/>
      </rPr>
      <t>Jaunu ūdensapgādes</t>
    </r>
    <r>
      <rPr>
        <sz val="12"/>
        <color rgb="FF000000"/>
        <rFont val="Calibri"/>
        <family val="2"/>
        <charset val="1"/>
      </rPr>
      <t xml:space="preserve"> ārējo </t>
    </r>
    <r>
      <rPr>
        <b/>
        <sz val="12"/>
        <color rgb="FF000000"/>
        <rFont val="Calibri"/>
        <family val="2"/>
        <charset val="1"/>
      </rPr>
      <t>inženiertīklu</t>
    </r>
    <r>
      <rPr>
        <sz val="12"/>
        <color rgb="FF000000"/>
        <rFont val="Calibri"/>
        <family val="2"/>
        <charset val="1"/>
      </rPr>
      <t xml:space="preserve"> izbūve </t>
    </r>
    <r>
      <rPr>
        <b/>
        <sz val="12"/>
        <color rgb="FFFF0000"/>
        <rFont val="Calibri"/>
        <family val="2"/>
        <charset val="1"/>
      </rPr>
      <t>paplašinātā ūdenspagādes pakalpojumu sniegšanas zonā (ja plānota paplašināšana),</t>
    </r>
    <r>
      <rPr>
        <sz val="12"/>
        <color rgb="FF000000"/>
        <rFont val="Calibri"/>
        <family val="2"/>
        <charset val="1"/>
      </rPr>
      <t xml:space="preserve"> kopā</t>
    </r>
  </si>
  <si>
    <r>
      <rPr>
        <b/>
        <sz val="12"/>
        <color rgb="FF000000"/>
        <rFont val="Calibri"/>
        <family val="2"/>
        <charset val="1"/>
      </rPr>
      <t xml:space="preserve">Citi no jauna izbūvējamie kanalizācijas sistēmas infrastruktūras objekti </t>
    </r>
    <r>
      <rPr>
        <b/>
        <sz val="12"/>
        <color rgb="FFFF0000"/>
        <rFont val="Calibri"/>
        <family val="2"/>
        <charset val="1"/>
      </rPr>
      <t>paplašinātā aglomerācijā (ja plānota paplašināšana)</t>
    </r>
  </si>
  <si>
    <r>
      <rPr>
        <b/>
        <sz val="12"/>
        <color rgb="FF000000"/>
        <rFont val="Calibri"/>
        <family val="2"/>
        <charset val="1"/>
      </rPr>
      <t xml:space="preserve">Citi no jauna izbūvējamie ūdensapgādes sistēmas infrastruktūras objekti </t>
    </r>
    <r>
      <rPr>
        <b/>
        <sz val="12"/>
        <color rgb="FFFF0000"/>
        <rFont val="Calibri"/>
        <family val="2"/>
        <charset val="1"/>
      </rPr>
      <t>paplašinātā ūdenspagādes pakalpojumu sniegšanas zonā (ja plānota paplašināšana)</t>
    </r>
  </si>
  <si>
    <t>Investīciju prioritāte: esošo kanalizācijas ārējo inženiertīklu un objektu pārbūves un atjaunošanas darbi</t>
  </si>
  <si>
    <t>Investīciju prioritāte: esošo ūdensapgādes ārējo inženiertīklu un objektu pārbūves un atjaunošanas darbi</t>
  </si>
  <si>
    <t>Kanalizācijas ārējo inženiertīklu pārbūve un atjaunošana, kopā</t>
  </si>
  <si>
    <t>Ūdensapgādes ārējo inženiertīklu pārbūve un atjaunošana, kopā</t>
  </si>
  <si>
    <t xml:space="preserve"> </t>
  </si>
  <si>
    <t>pieslēgumu mezglu rekonstrukcija (gab.)</t>
  </si>
  <si>
    <t>atzari</t>
  </si>
  <si>
    <t>Kanalizācijas sūkņu stacijas 
(ja nav saistīts ar energoefektivitātes uzlabošanu)</t>
  </si>
  <si>
    <t xml:space="preserve">Citi objekti </t>
  </si>
  <si>
    <r>
      <rPr>
        <i/>
        <sz val="10"/>
        <color rgb="FF000000"/>
        <rFont val="Calibri"/>
        <family val="2"/>
        <charset val="186"/>
      </rPr>
      <t xml:space="preserve">Citi objekti 
(piem., </t>
    </r>
    <r>
      <rPr>
        <b/>
        <i/>
        <sz val="10"/>
        <color rgb="FF000000"/>
        <rFont val="Calibri"/>
        <family val="2"/>
        <charset val="1"/>
      </rPr>
      <t>asenizācijas pieņemšanas punkt</t>
    </r>
    <r>
      <rPr>
        <i/>
        <sz val="10"/>
        <color rgb="FF000000"/>
        <rFont val="Calibri"/>
        <family val="2"/>
        <charset val="186"/>
      </rPr>
      <t>i)</t>
    </r>
  </si>
  <si>
    <t>Investīciju prioritāte: ieguldījumi notekūdeņu attīrīšanas iekārtu darbības uzlabošanai</t>
  </si>
  <si>
    <t>Investīciju prioritāte: ieguldījumi dzeramā ūdens sagatavošanas stacijā, ūdens ieguves un padeves nodrošnāšanas darbības uzlabošanai</t>
  </si>
  <si>
    <t>Citi pārbūvējamie un atjaunojamie kanalizācijas sistēmas infrastruktūras objekti</t>
  </si>
  <si>
    <t>Notekūdeņu attīrīšanas iekārtas 
  (NB! Obligāti norādāma nepieciešamā papildu un jaunā kopējā jauda)
Aile aizpildāma tikai, ja nepieciešama papildus jauda</t>
  </si>
  <si>
    <t>Dzeramā ūdens sagatavošanas stacija 
  (NB! Obligāti norādāma nepieciešamā papildu un jaunā kopējā jauda)
Aile aizpildāma tikai, ja nepieciešama papildus jauda</t>
  </si>
  <si>
    <t>Notekūdeņu attīrīšanas iekārtu energoefektivitātes uzlabošana</t>
  </si>
  <si>
    <t>Dzeramā ūdens sagatavošanas stacijas  energoefektivitātes uzlabošana</t>
  </si>
  <si>
    <t>Citu sistēmas objektu energofektivitāte (piemēram., KSS)</t>
  </si>
  <si>
    <t>Citu sistēmas objektu energofektivitāte pasākumi</t>
  </si>
  <si>
    <t>Dūņu apsaimniekošana – nepieciešamās infrastruktūras uzlabojumi</t>
  </si>
  <si>
    <t>* Lūdzu norādīt mājsaimniecību skaitu, kā arī iekavās aptuvenu iedzīvotāju skaitu, kuriem nodrošināti mājsaimniecību faktiskie pieslēgumi pie jaunizbūvētajiem centralizētajiem kanalizācijas tīkliem, piemēram, 30 (74), kas nozīmē ka pieslēgumi tiks nodrošināti 30 mājsaimniecībām, kurās ir 74 iedzīvotāji.</t>
  </si>
  <si>
    <t>Par kanalizācijas aglomerācijas apstiprināšanu un fiksēšanu saskaņā ar normatīvo aktu prasībām</t>
  </si>
  <si>
    <t>Informācija par spēkā esošo domes lēmums par aglomerācijas teritorijas apstiprināšanu</t>
  </si>
  <si>
    <t>Vai informācija par notekūdeņu aglomerāciju ir iekļauta teritorija plānojumā</t>
  </si>
  <si>
    <t>Vai turpmākajos gados ir plānota aglomerācijas robežu izmaiņas (paplašināšana/samazināšana)</t>
  </si>
  <si>
    <t>Nav plānots</t>
  </si>
  <si>
    <r>
      <rPr>
        <b/>
        <sz val="11"/>
        <rFont val="Calibri"/>
        <family val="2"/>
        <charset val="1"/>
      </rPr>
      <t xml:space="preserve">Vidēji mājsaimniecību ieņēmumi uz vienu cilvēku mēnesī </t>
    </r>
    <r>
      <rPr>
        <b/>
        <sz val="11"/>
        <color rgb="FFFF0000"/>
        <rFont val="Calibri"/>
        <family val="2"/>
        <charset val="1"/>
      </rPr>
      <t>2018.g.</t>
    </r>
  </si>
  <si>
    <t>Vidējais iedzīvotāju skaits mājsaimniecībā</t>
  </si>
  <si>
    <t>Decentralizēto notekūdeņu savākšanas sistēmas izveidošana saskaņā ar MK noteikumu Nr.384 "Noteikumi par decentralizēto kanalizāciju apsaimniekošanu un reģistrēšanu" prasībām</t>
  </si>
  <si>
    <t>Vai ir apstiprināti pašvaldības saistošie noteikumi par decentralizētu kanalizācijas sistēmu reģistra izveidi?</t>
  </si>
  <si>
    <t>Saskaņā ar saistošajiem noteikumiem, līdz kuram gadam jāveic decentralizēto sistēmu reģistrācija (ja attiecināms)</t>
  </si>
  <si>
    <t>Kura institūcija, organizācija pašvaldībā būs atbildīga par decentralizēto kanalizācijas sistēmu reģistrāciju, pārliecināsies par to atbilstošo tehnisko stāvokli un veiks notekūdeņu izvešanas kontroli?</t>
  </si>
  <si>
    <t>Vai ir ieviests asenizācijas pakalpojuma sniedzēju reģistrs? Kur šo reģistru var atrast?</t>
  </si>
  <si>
    <t>Vai ir izstrādāts sabiedrības vidēja termiņa darbības stratēģija? Kad un kas to ir apstiprinājis?</t>
  </si>
  <si>
    <t>Jā, 2018. g. apstiprināta ar kapitāldaļu turētāja lēmumu</t>
  </si>
  <si>
    <t>Centralizētās kanalizācijas sistēmas (CKS) ESOŠĀS situācijas novērtējums</t>
  </si>
  <si>
    <r>
      <rPr>
        <b/>
        <sz val="12"/>
        <rFont val="Calibri"/>
        <family val="2"/>
        <charset val="186"/>
      </rPr>
      <t xml:space="preserve">Kopējais iedzīvotāju skaits pilsētā (ciemā) </t>
    </r>
    <r>
      <rPr>
        <b/>
        <sz val="12"/>
        <color rgb="FFFF0000"/>
        <rFont val="Calibri"/>
        <family val="2"/>
        <charset val="1"/>
      </rPr>
      <t>(01.01.2018)</t>
    </r>
  </si>
  <si>
    <r>
      <rPr>
        <b/>
        <sz val="12"/>
        <color rgb="FF000000"/>
        <rFont val="Calibri"/>
        <family val="2"/>
        <charset val="1"/>
      </rPr>
      <t xml:space="preserve">Aglomerācijas iedzīvotāju skaits uz </t>
    </r>
    <r>
      <rPr>
        <b/>
        <sz val="12"/>
        <color rgb="FFFF0000"/>
        <rFont val="Calibri"/>
        <family val="2"/>
        <charset val="1"/>
      </rPr>
      <t>(01.01.2018)</t>
    </r>
  </si>
  <si>
    <t>t.sk. Mājsaimniecības abonentu skaits</t>
  </si>
  <si>
    <t>t.sk. Lietotāju (iedzīvotāji), skaits</t>
  </si>
  <si>
    <t>t.sk. Pakalpojumu pieejamība (iedzīvotāji), skaits</t>
  </si>
  <si>
    <t>t.sk. tīkli vecāki par 50 gadiem (celti pirms 1970.gada), km</t>
  </si>
  <si>
    <t>t.sk. tīkli vecāki par 30 gadiem (celti pirms 1990.gada), km</t>
  </si>
  <si>
    <t>Esošo kanalizāciju tīklu kopgarums, km</t>
  </si>
  <si>
    <t xml:space="preserve">t.sk. pašteces, km </t>
  </si>
  <si>
    <t>t.sk. Spiedvadi, km</t>
  </si>
  <si>
    <t>Kanalizācijas sūkņu stacijas, skaits</t>
  </si>
  <si>
    <t>t.sk. vecākas par 20 gadiem</t>
  </si>
  <si>
    <t>t.sk. 0- 10 gadu vecas</t>
  </si>
  <si>
    <t>Konstatēto tīkla avāriju skaits gadā</t>
  </si>
  <si>
    <t>Noteiktais infiltrācijas apjoms %, 2018.g.</t>
  </si>
  <si>
    <t>nav</t>
  </si>
  <si>
    <t>Lietus notekūdeņu pieslēguma vietu skaits pie centralizēto kanalizācijas tīklu sistēmas (gab.)</t>
  </si>
  <si>
    <t>Lietus notekūdeņi šķirtsistēmas pastāvēšana, aptuvenais lietus kanalizācijas īpatsvars no notekūdeņu plūsmas.</t>
  </si>
  <si>
    <t>Asenizācijas mašīnu pieņemšanas punktu skaits, kur tiek vesti aglomerācijā savāktie notekūdeņi (t.sk. pie NAI)</t>
  </si>
  <si>
    <t>Kopējais elektroenerģijas patēriņš kanalizācijai gadā, kWh/gadā</t>
  </si>
  <si>
    <t>Vai pašvaldībā, vai uzņēmumā ir izstrādāta kārtība kā tiek sniegts atbalsts (līdzfinansējums) kanalizācijas pieslēgumiem mājsaimniecībām izbūvei? Cik mājsaimniecībām sniegts atbalsts (pieņemts lēmums par atbalsta sniegšanu līdz 01.12.2019.)</t>
  </si>
  <si>
    <t>Centralizētās ūdensapgādes sistēmas (CŪS) ESOŠĀS situācijas novērtējums</t>
  </si>
  <si>
    <r>
      <rPr>
        <b/>
        <sz val="12"/>
        <color rgb="FF000000"/>
        <rFont val="Calibri"/>
        <family val="2"/>
        <charset val="1"/>
      </rPr>
      <t xml:space="preserve">CŪS pakalpojumu zonas iedzīvotāju skaits uz </t>
    </r>
    <r>
      <rPr>
        <b/>
        <sz val="12"/>
        <color rgb="FFFF0000"/>
        <rFont val="Calibri"/>
        <family val="2"/>
        <charset val="1"/>
      </rPr>
      <t>(01.01.2018)</t>
    </r>
  </si>
  <si>
    <t>Esošo ūdensapgādes tīklu kopgarums, km</t>
  </si>
  <si>
    <t>Noteiktais ūdens zudumu apjoms (tīklos), %, 2018.g.</t>
  </si>
  <si>
    <t>nav datu</t>
  </si>
  <si>
    <t>Ūdens ieguves vietas adrese/nosaukums</t>
  </si>
  <si>
    <t>Piederība</t>
  </si>
  <si>
    <t>Izbūves/rekonstrukcijas gads</t>
  </si>
  <si>
    <t>Projektētā jauda, m3/dnn</t>
  </si>
  <si>
    <t>Faktiski iegūtais ūdens apjoms m3/gadā</t>
  </si>
  <si>
    <r>
      <rPr>
        <b/>
        <sz val="11"/>
        <color rgb="FF000000"/>
        <rFont val="Calibri"/>
        <family val="2"/>
        <charset val="1"/>
      </rPr>
      <t xml:space="preserve">Fiziskais nolietojums, % </t>
    </r>
    <r>
      <rPr>
        <sz val="11"/>
        <color rgb="FF000000"/>
        <rFont val="Calibri"/>
        <family val="2"/>
        <charset val="1"/>
      </rPr>
      <t>(pašu vērtējums)</t>
    </r>
  </si>
  <si>
    <r>
      <rPr>
        <b/>
        <sz val="11"/>
        <color rgb="FF000000"/>
        <rFont val="Calibri"/>
        <family val="2"/>
        <charset val="1"/>
      </rPr>
      <t xml:space="preserve">Fiziskais nolietojums, % </t>
    </r>
    <r>
      <rPr>
        <sz val="11"/>
        <color rgb="FF000000"/>
        <rFont val="Calibri"/>
        <family val="2"/>
        <charset val="1"/>
      </rPr>
      <t>(grāmatvedībā)</t>
    </r>
  </si>
  <si>
    <t>Elektroenerģijas patēriņš, dzeramā ūdens ieguvei kWh/gadā</t>
  </si>
  <si>
    <t>Atradne ”Vangaži”- Priedes</t>
  </si>
  <si>
    <t>Vangažu avots</t>
  </si>
  <si>
    <t>Ūdens sagatavošanas iekārtu adrese/nosaukums</t>
  </si>
  <si>
    <t>Faktiskais tīklā ievadītais ūdens apjoms m3/gadā</t>
  </si>
  <si>
    <t>Elektroenerģijas patēriņš, dzeramā ūdens attīrīšanai kWh/gadā</t>
  </si>
  <si>
    <t>Filtri FA-1100 3 gab.</t>
  </si>
  <si>
    <t>Nr.2</t>
  </si>
  <si>
    <t>Nr.3</t>
  </si>
  <si>
    <t>Ūdens uzglabāšanas iekārtu (ūdentornis, rezervuāri) adrese</t>
  </si>
  <si>
    <t>Projektētā jauda, m3</t>
  </si>
  <si>
    <t>Elektroenerģijas patēriņš dzeramā ūdens piegādei kWh/gadā</t>
  </si>
  <si>
    <t>ŪDENSTORNIS</t>
  </si>
  <si>
    <t>Notekūdeņu attīrīšanas iekārtu (NAI) ESOŠĀS situācijas novērtējums</t>
  </si>
  <si>
    <t>Kopējais uz NAI novadītais notekūdeņu apjoms aglomerācijā m3/gadā</t>
  </si>
  <si>
    <t>t.sk. Mājsaimniecībās uzskaitītais notekūdeņu daudzums, m3/gadā</t>
  </si>
  <si>
    <t>t.sk. ar asenizācijas transportu nodotais apjoms m3/gadā</t>
  </si>
  <si>
    <t>Aglomerācijā esošu un strādājošu NAI ar jaudu lielāku par 20m3/dnn adrese/nosaukums</t>
  </si>
  <si>
    <t>Projektētā jauda, CE</t>
  </si>
  <si>
    <t>Faktiski saņemtais notekūdeņu apjoms m3/gadā</t>
  </si>
  <si>
    <t>Elektroenerģijas patēriņš kWh/gadā</t>
  </si>
  <si>
    <t>Notekūdeņu dūņu apjoms t/gadā</t>
  </si>
  <si>
    <t>Notekūdeņu dūņu apsaimniekošana</t>
  </si>
  <si>
    <t>NAI Priežu iela 4</t>
  </si>
  <si>
    <t>NAI 2</t>
  </si>
  <si>
    <t>NAI 3</t>
  </si>
  <si>
    <t>Ūdenssaimniecības pakalpojumu sniedzēja esošo NAI jaudu pietiekamības (atbilstības) vērtējums, pēc decentralizēto notekūdeņu reģistra izveides un visu savākto notekūdeņu nogādāšanas attīrīšanai NAI</t>
  </si>
  <si>
    <t>NAI ar jaudu lielāku par 20m3/dnn adrese/nosaukums</t>
  </si>
  <si>
    <t>Piesārņojuma rādītājs</t>
  </si>
  <si>
    <t>Ienākošā  piesārņojuma koncentrācija mg/l, vidēji 2018.gadā</t>
  </si>
  <si>
    <t>Attīrīto notekūdeņu  piesārņojuma koncentrācija mg/l</t>
  </si>
  <si>
    <t>BSP</t>
  </si>
  <si>
    <t>ĶSP</t>
  </si>
  <si>
    <t>SV</t>
  </si>
  <si>
    <t>Nkop</t>
  </si>
  <si>
    <t>Pkop</t>
  </si>
  <si>
    <t>Kopējā ienākošā slodze, CE, 2018.g.</t>
  </si>
  <si>
    <t>Ūdenssaimniecības - CKS ekonomiskais novērtējums</t>
  </si>
  <si>
    <t>Ūdenssamniecības pakalpojumu sniedzējs, nosaukums</t>
  </si>
  <si>
    <t>PSIA "Vangažu avots"</t>
  </si>
  <si>
    <t>Pakalpojuma sniedzēja pamatkapitāls, EUR</t>
  </si>
  <si>
    <r>
      <rPr>
        <b/>
        <sz val="11"/>
        <rFont val="Calibri"/>
        <family val="2"/>
        <charset val="1"/>
      </rPr>
      <t>Pakalpojuma sniedzēja  parādsaistību apjoms ūdenssaimniecības pakalpojumu sniegšanas jomā, EUR</t>
    </r>
    <r>
      <rPr>
        <b/>
        <sz val="11"/>
        <color rgb="FFFF0000"/>
        <rFont val="Calibri"/>
        <family val="2"/>
        <charset val="1"/>
      </rPr>
      <t xml:space="preserve"> ( uz 01.01.2019.)</t>
    </r>
  </si>
  <si>
    <r>
      <rPr>
        <b/>
        <sz val="11"/>
        <rFont val="Calibri"/>
        <family val="2"/>
        <charset val="1"/>
      </rPr>
      <t>Kredītsaistību termiņš un kopējais gadā</t>
    </r>
    <r>
      <rPr>
        <b/>
        <sz val="11"/>
        <color rgb="FFFF0000"/>
        <rFont val="Calibri"/>
        <family val="2"/>
        <charset val="1"/>
      </rPr>
      <t xml:space="preserve"> (2019.g.) </t>
    </r>
    <r>
      <rPr>
        <b/>
        <sz val="11"/>
        <rFont val="Calibri"/>
        <family val="2"/>
        <charset val="1"/>
      </rPr>
      <t xml:space="preserve"> atmaksājamais apjoms, EUR</t>
    </r>
  </si>
  <si>
    <t>Kādā apjomā uzņēmums no saviem ieņēmumiem sedz kredītprocentu un pamatsummas atmaksu (%)</t>
  </si>
  <si>
    <r>
      <rPr>
        <i/>
        <sz val="11"/>
        <color rgb="FF000000"/>
        <rFont val="Calibri"/>
        <family val="2"/>
        <charset val="186"/>
      </rPr>
      <t xml:space="preserve">t.sk. Notekūdeņu </t>
    </r>
    <r>
      <rPr>
        <i/>
        <u/>
        <sz val="11"/>
        <color rgb="FF000000"/>
        <rFont val="Calibri"/>
        <family val="2"/>
        <charset val="1"/>
      </rPr>
      <t>savākšanas</t>
    </r>
    <r>
      <rPr>
        <i/>
        <sz val="11"/>
        <color rgb="FF000000"/>
        <rFont val="Calibri"/>
        <family val="2"/>
        <charset val="186"/>
      </rPr>
      <t xml:space="preserve"> tarifs</t>
    </r>
  </si>
  <si>
    <r>
      <rPr>
        <i/>
        <sz val="11"/>
        <color rgb="FF000000"/>
        <rFont val="Calibri"/>
        <family val="2"/>
        <charset val="186"/>
      </rPr>
      <t xml:space="preserve">t.sk. Notekūdeņu </t>
    </r>
    <r>
      <rPr>
        <i/>
        <u/>
        <sz val="11"/>
        <color rgb="FF000000"/>
        <rFont val="Calibri"/>
        <family val="2"/>
        <charset val="1"/>
      </rPr>
      <t>attīrīšanas</t>
    </r>
    <r>
      <rPr>
        <i/>
        <sz val="11"/>
        <color rgb="FF000000"/>
        <rFont val="Calibri"/>
        <family val="2"/>
        <charset val="186"/>
      </rPr>
      <t xml:space="preserve"> tarifs</t>
    </r>
  </si>
  <si>
    <r>
      <rPr>
        <b/>
        <sz val="11"/>
        <color rgb="FF000000"/>
        <rFont val="Calibri"/>
        <family val="2"/>
        <charset val="1"/>
      </rPr>
      <t xml:space="preserve">Notekūdeņu apsaimniekošanas tarifs </t>
    </r>
    <r>
      <rPr>
        <b/>
        <u/>
        <sz val="12"/>
        <color rgb="FFFF0000"/>
        <rFont val="Calibri"/>
        <family val="2"/>
        <charset val="186"/>
      </rPr>
      <t>Vangažos</t>
    </r>
    <r>
      <rPr>
        <b/>
        <sz val="11"/>
        <color rgb="FF000000"/>
        <rFont val="Calibri"/>
        <family val="2"/>
        <charset val="1"/>
      </rPr>
      <t>, kopējais, EUR/m3</t>
    </r>
  </si>
  <si>
    <t>Asenizācijas transporta pieņemšanas maksa, m3 (no - līdz)</t>
  </si>
  <si>
    <r>
      <rPr>
        <b/>
        <sz val="11"/>
        <color rgb="FF000000"/>
        <rFont val="Calibri"/>
        <family val="2"/>
        <charset val="1"/>
      </rPr>
      <t xml:space="preserve">Kopējie kanalizācijas jomas ieņēmumi </t>
    </r>
    <r>
      <rPr>
        <b/>
        <sz val="11"/>
        <color rgb="FFFF0000"/>
        <rFont val="Calibri"/>
        <family val="2"/>
        <charset val="1"/>
      </rPr>
      <t>(2018.g)</t>
    </r>
    <r>
      <rPr>
        <b/>
        <sz val="11"/>
        <color rgb="FF000000"/>
        <rFont val="Calibri"/>
        <family val="2"/>
        <charset val="1"/>
      </rPr>
      <t>, EUR/gadā</t>
    </r>
  </si>
  <si>
    <r>
      <rPr>
        <b/>
        <sz val="11"/>
        <color rgb="FF000000"/>
        <rFont val="Calibri"/>
        <family val="2"/>
        <charset val="1"/>
      </rPr>
      <t xml:space="preserve">Kopējie kanalizācijas jomas izdevumi </t>
    </r>
    <r>
      <rPr>
        <b/>
        <sz val="11"/>
        <color rgb="FFFF0000"/>
        <rFont val="Calibri"/>
        <family val="2"/>
        <charset val="1"/>
      </rPr>
      <t>(2018.g.)</t>
    </r>
    <r>
      <rPr>
        <b/>
        <sz val="11"/>
        <color rgb="FF000000"/>
        <rFont val="Calibri"/>
        <family val="2"/>
        <charset val="1"/>
      </rPr>
      <t>, EUR/gadā</t>
    </r>
  </si>
  <si>
    <t>Pakalpojuma sniedzēja vērtējums par iespējām segt ar kanalizācijas sistēmas darbību saistītos izdevumus no tarifa</t>
  </si>
  <si>
    <t>Tā kā tarifs ir viens no zemākajiem Latvijā, un uzņēmums apkalpo ļoti mazu apdzīvotu vietu, izmaksas tiek knapi segtas vai kompensētas ar ienākumiem no citas saimnieciskās darbības.</t>
  </si>
  <si>
    <t>Kārtībā, kā tiek finansēta liela apjoma infrastruktūras uzturēšanas darbi</t>
  </si>
  <si>
    <t>Plānotie darbi tiek paredzēti budžetā.</t>
  </si>
  <si>
    <t>Vai uzņēmumā ir attīstības plāns notekūdeņu sistēmas pamatlīdzekļu uzturēšanā, atjaunošanā un paplašināšanā?</t>
  </si>
  <si>
    <t>Atsevišķa plāna nav.</t>
  </si>
  <si>
    <t>Ūdenssaimniecības - CŪS ekonomiskais novērtējums</t>
  </si>
  <si>
    <r>
      <rPr>
        <b/>
        <sz val="11"/>
        <color rgb="FF000000"/>
        <rFont val="Calibri"/>
        <family val="2"/>
        <charset val="1"/>
      </rPr>
      <t xml:space="preserve">Dzeramā ūdens ieguves un piegādes tarifs, </t>
    </r>
    <r>
      <rPr>
        <b/>
        <u/>
        <sz val="12"/>
        <color rgb="FFFF0000"/>
        <rFont val="Calibri"/>
        <family val="2"/>
        <charset val="186"/>
      </rPr>
      <t>Vangažo</t>
    </r>
    <r>
      <rPr>
        <b/>
        <sz val="12"/>
        <color rgb="FFFF0000"/>
        <rFont val="Calibri"/>
        <family val="2"/>
        <charset val="186"/>
      </rPr>
      <t>s</t>
    </r>
    <r>
      <rPr>
        <b/>
        <sz val="11"/>
        <color rgb="FF000000"/>
        <rFont val="Calibri"/>
        <family val="2"/>
        <charset val="1"/>
      </rPr>
      <t>, EUR/m4</t>
    </r>
  </si>
  <si>
    <r>
      <rPr>
        <b/>
        <sz val="11"/>
        <color rgb="FF000000"/>
        <rFont val="Calibri"/>
        <family val="2"/>
        <charset val="1"/>
      </rPr>
      <t xml:space="preserve">Kopējie ūdensapgādes jomas ieņēmumi </t>
    </r>
    <r>
      <rPr>
        <b/>
        <sz val="11"/>
        <color rgb="FFFF0000"/>
        <rFont val="Calibri"/>
        <family val="2"/>
        <charset val="1"/>
      </rPr>
      <t>(2018.g)</t>
    </r>
    <r>
      <rPr>
        <b/>
        <sz val="11"/>
        <color rgb="FF000000"/>
        <rFont val="Calibri"/>
        <family val="2"/>
        <charset val="1"/>
      </rPr>
      <t>, EUR/gadā</t>
    </r>
  </si>
  <si>
    <r>
      <rPr>
        <b/>
        <sz val="11"/>
        <color rgb="FF000000"/>
        <rFont val="Calibri"/>
        <family val="2"/>
        <charset val="1"/>
      </rPr>
      <t xml:space="preserve">Kopējie ūdensapgādes jomas izdevumi </t>
    </r>
    <r>
      <rPr>
        <b/>
        <sz val="11"/>
        <color rgb="FFFF0000"/>
        <rFont val="Calibri"/>
        <family val="2"/>
        <charset val="1"/>
      </rPr>
      <t>(2018.g)</t>
    </r>
    <r>
      <rPr>
        <b/>
        <sz val="11"/>
        <color rgb="FF000000"/>
        <rFont val="Calibri"/>
        <family val="2"/>
        <charset val="1"/>
      </rPr>
      <t>, EUR/gadā</t>
    </r>
  </si>
  <si>
    <t>Pakalpojuma sniedzēja vērtējums par iespējām segt ar ūdensapgādes sistēmas darbību saistītos izdevumus no tarifa</t>
  </si>
  <si>
    <t>Vai uzņēmumā ir investīciju plāns ūdensapgādes sistēmas pamatlīdzekļu uzturēšanā, atjaunošanā un paplašināšanā?</t>
  </si>
  <si>
    <t>Jā (apstiprināti rudenī)</t>
  </si>
  <si>
    <t>Vēl nav, bet plānots, ka to darīs Vangažu avots</t>
  </si>
  <si>
    <t>Inčukalna novada būvvalde, Vangažu avots kontrolēs cik un ko izved</t>
  </si>
  <si>
    <t xml:space="preserve">Ja ved Vangaži, tad ir OK, bet ir risks, ka vedot no Inčukalna varētu būt problēmas visu paņemt. </t>
  </si>
  <si>
    <t>Bet ar 2020.gadu ir + 600 000 (Inčukalnam), un arī šīs ir Inčukalnam. Šis cipars ir uz 07.02.2020. no 2014.gada kredīta.</t>
  </si>
  <si>
    <t>Tas ir tam, kas atved šeit.</t>
  </si>
  <si>
    <t>Drīzāk uzskaites problēmas nevis tīkli.</t>
  </si>
  <si>
    <t>20 akas uz ielām, kas ir kritiskā stāvoklī</t>
  </si>
  <si>
    <t>ir atūdeņotājs - , bet šobrīd nezin, kur likt, jo līdz šim gāja uz dīķi, tagad tik sāk vākt.</t>
  </si>
  <si>
    <t>30 kv saules baterijas NAI</t>
  </si>
  <si>
    <t>Avārijas ir reti, bez izteiktām izmaiņām</t>
  </si>
  <si>
    <t>Lieto tikai 1, no 2. ir vēl 1 privātā, kur iet arī pilsētas notekūdeņi, bet pagaidām privātais apsaimnieko, un tā bankrota gadījumā varētu nākties pārņemt</t>
  </si>
  <si>
    <t>Ir lielākā teritorijā, bet neapsaimnieko neviens (domes pārziņā)</t>
  </si>
  <si>
    <t>pie NAI, skaita pēc mašīnām</t>
  </si>
  <si>
    <t>Ūdenssaimniecības uzņēmuma nosaukums</t>
  </si>
  <si>
    <t>Anketas aizpildīšanas datums</t>
  </si>
  <si>
    <t>Sanāksmē no ūdenssaimniecības uzņēmuma un/vai domes piedalās</t>
  </si>
  <si>
    <t>Kontakti anketas datu saskaņošanai vai precizēšanai, gadījumā ja tiek konstatēts, ka sagatavotā informācija ir nepilnīga</t>
  </si>
  <si>
    <t>SIA "Vangažu avots"</t>
  </si>
  <si>
    <t>07.02.2020.</t>
  </si>
  <si>
    <t>Kārlis Spravņiks</t>
  </si>
  <si>
    <t>Nav iekļauts</t>
  </si>
  <si>
    <t>Nav tāda domes lēmuma, bet aglomerācija ir no 2012.gada</t>
  </si>
  <si>
    <t>CSP Pierīgā - 590.78</t>
  </si>
  <si>
    <t>CSP Inčukalna novads - 2.49</t>
  </si>
  <si>
    <t>31.12.2020.</t>
  </si>
  <si>
    <t>VANGAŽI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</si>
</sst>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000"/>
  </numFmts>
  <fonts count="29" x14ac:knownFonts="1">
    <font>
      <sz val="11"/>
      <color rgb="FF000000"/>
      <name val="Calibri"/>
      <family val="2"/>
      <charset val="1"/>
    </font>
    <font>
      <b/>
      <sz val="11"/>
      <name val="Calibri"/>
      <family val="2"/>
      <charset val="186"/>
    </font>
    <font>
      <b/>
      <sz val="12"/>
      <name val="Calibri"/>
      <family val="2"/>
      <charset val="186"/>
    </font>
    <font>
      <b/>
      <sz val="11"/>
      <color rgb="FF000000"/>
      <name val="Calibri"/>
      <family val="2"/>
      <charset val="186"/>
    </font>
    <font>
      <sz val="11"/>
      <color rgb="FF000000"/>
      <name val="Calibri"/>
      <family val="2"/>
      <charset val="186"/>
    </font>
    <font>
      <b/>
      <sz val="12"/>
      <color rgb="FF000000"/>
      <name val="Calibri"/>
      <family val="2"/>
      <charset val="1"/>
    </font>
    <font>
      <sz val="12"/>
      <color rgb="FF000000"/>
      <name val="Calibri"/>
      <family val="2"/>
      <charset val="1"/>
    </font>
    <font>
      <b/>
      <sz val="12"/>
      <color rgb="FFFF0000"/>
      <name val="Calibri"/>
      <family val="2"/>
      <charset val="1"/>
    </font>
    <font>
      <i/>
      <sz val="10"/>
      <color rgb="FF000000"/>
      <name val="Calibri"/>
      <family val="2"/>
      <charset val="186"/>
    </font>
    <font>
      <sz val="11"/>
      <color rgb="FF000000"/>
      <name val="Times New Roman"/>
      <family val="1"/>
      <charset val="186"/>
    </font>
    <font>
      <b/>
      <i/>
      <sz val="10"/>
      <color rgb="FF000000"/>
      <name val="Calibri"/>
      <family val="2"/>
      <charset val="1"/>
    </font>
    <font>
      <i/>
      <sz val="12"/>
      <color rgb="FF000000"/>
      <name val="Calibri"/>
      <family val="2"/>
      <charset val="186"/>
    </font>
    <font>
      <b/>
      <sz val="11"/>
      <name val="Calibri"/>
      <family val="2"/>
      <charset val="1"/>
    </font>
    <font>
      <b/>
      <sz val="11"/>
      <color rgb="FFFF0000"/>
      <name val="Calibri"/>
      <family val="2"/>
      <charset val="1"/>
    </font>
    <font>
      <b/>
      <sz val="11"/>
      <color rgb="FF000000"/>
      <name val="Calibri"/>
      <family val="2"/>
      <charset val="1"/>
    </font>
    <font>
      <i/>
      <sz val="11"/>
      <color rgb="FF000000"/>
      <name val="Calibri"/>
      <family val="2"/>
      <charset val="186"/>
    </font>
    <font>
      <sz val="11"/>
      <color rgb="FFFF0000"/>
      <name val="Calibri"/>
      <family val="2"/>
      <charset val="1"/>
    </font>
    <font>
      <b/>
      <sz val="10"/>
      <color rgb="FF000000"/>
      <name val="Calibri"/>
      <family val="2"/>
      <charset val="1"/>
    </font>
    <font>
      <sz val="11"/>
      <color rgb="FF0070C0"/>
      <name val="Calibri"/>
      <family val="2"/>
      <charset val="1"/>
    </font>
    <font>
      <i/>
      <sz val="11"/>
      <color rgb="FF000000"/>
      <name val="Calibri"/>
      <family val="2"/>
      <charset val="1"/>
    </font>
    <font>
      <i/>
      <sz val="9"/>
      <color rgb="FFA6A6A6"/>
      <name val="Calibri"/>
      <family val="2"/>
      <charset val="1"/>
    </font>
    <font>
      <b/>
      <sz val="12"/>
      <name val="Calibri"/>
      <family val="2"/>
      <charset val="1"/>
    </font>
    <font>
      <sz val="11"/>
      <name val="Calibri"/>
      <family val="2"/>
      <charset val="1"/>
    </font>
    <font>
      <b/>
      <u/>
      <sz val="12"/>
      <color rgb="FFFF0000"/>
      <name val="Calibri"/>
      <family val="2"/>
      <charset val="186"/>
    </font>
    <font>
      <i/>
      <u/>
      <sz val="11"/>
      <color rgb="FF000000"/>
      <name val="Calibri"/>
      <family val="2"/>
      <charset val="1"/>
    </font>
    <font>
      <b/>
      <sz val="12"/>
      <color rgb="FFFF0000"/>
      <name val="Calibri"/>
      <family val="2"/>
      <charset val="186"/>
    </font>
    <font>
      <sz val="11"/>
      <color rgb="FF000000"/>
      <name val="Calibri"/>
      <family val="2"/>
      <charset val="1"/>
    </font>
    <font>
      <b/>
      <sz val="11"/>
      <name val="Calibri"/>
      <family val="2"/>
      <charset val="186"/>
      <scheme val="minor"/>
    </font>
    <font>
      <b/>
      <sz val="12"/>
      <name val="Calibri"/>
      <family val="2"/>
      <charset val="186"/>
      <scheme val="minor"/>
    </font>
  </fonts>
  <fills count="14">
    <fill>
      <patternFill patternType="none"/>
    </fill>
    <fill>
      <patternFill patternType="gray125"/>
    </fill>
    <fill>
      <patternFill patternType="solid">
        <fgColor rgb="FFD7E4BD"/>
        <bgColor rgb="FFD9D9D9"/>
      </patternFill>
    </fill>
    <fill>
      <patternFill patternType="solid">
        <fgColor rgb="FFDCE6F2"/>
        <bgColor rgb="FFDBEEF4"/>
      </patternFill>
    </fill>
    <fill>
      <patternFill patternType="solid">
        <fgColor rgb="FFD9D9D9"/>
        <bgColor rgb="FFE6E0EC"/>
      </patternFill>
    </fill>
    <fill>
      <patternFill patternType="solid">
        <fgColor rgb="FFB9CDE5"/>
        <bgColor rgb="FFBFBFBF"/>
      </patternFill>
    </fill>
    <fill>
      <patternFill patternType="solid">
        <fgColor rgb="FFFFFF00"/>
        <bgColor rgb="FFFFFF00"/>
      </patternFill>
    </fill>
    <fill>
      <patternFill patternType="solid">
        <fgColor rgb="FF00B050"/>
        <bgColor rgb="FF008080"/>
      </patternFill>
    </fill>
    <fill>
      <patternFill patternType="solid">
        <fgColor rgb="FFFFFFFF"/>
        <bgColor rgb="FFDBEEF4"/>
      </patternFill>
    </fill>
    <fill>
      <patternFill patternType="solid">
        <fgColor rgb="FF00B0F0"/>
        <bgColor rgb="FF33CCCC"/>
      </patternFill>
    </fill>
    <fill>
      <patternFill patternType="solid">
        <fgColor rgb="FFBFBFBF"/>
        <bgColor rgb="FFB9CDE5"/>
      </patternFill>
    </fill>
    <fill>
      <patternFill patternType="solid">
        <fgColor rgb="FFDBEEF4"/>
        <bgColor rgb="FFDCE6F2"/>
      </patternFill>
    </fill>
    <fill>
      <patternFill patternType="solid">
        <fgColor theme="6" tint="0.59999389629810485"/>
        <bgColor indexed="64"/>
      </patternFill>
    </fill>
    <fill>
      <patternFill patternType="solid">
        <fgColor rgb="FFFFFF00"/>
        <bgColor indexed="64"/>
      </patternFill>
    </fill>
  </fills>
  <borders count="17">
    <border>
      <left/>
      <right/>
      <top/>
      <bottom/>
      <diagonal/>
    </border>
    <border>
      <left style="medium">
        <color auto="1"/>
      </left>
      <right/>
      <top style="medium">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thin">
        <color auto="1"/>
      </top>
      <bottom style="thin">
        <color auto="1"/>
      </bottom>
      <diagonal/>
    </border>
    <border diagonalUp="1">
      <left style="thin">
        <color auto="1"/>
      </left>
      <right style="thin">
        <color auto="1"/>
      </right>
      <top style="thin">
        <color auto="1"/>
      </top>
      <bottom style="thin">
        <color auto="1"/>
      </bottom>
      <diagonal style="thin">
        <color auto="1"/>
      </diagonal>
    </border>
    <border>
      <left style="thin">
        <color auto="1"/>
      </left>
      <right/>
      <top style="thin">
        <color auto="1"/>
      </top>
      <bottom style="thin">
        <color auto="1"/>
      </bottom>
      <diagonal/>
    </border>
    <border>
      <left style="thin">
        <color auto="1"/>
      </left>
      <right style="thin">
        <color auto="1"/>
      </right>
      <top/>
      <bottom/>
      <diagonal/>
    </border>
    <border>
      <left style="medium">
        <color auto="1"/>
      </left>
      <right style="medium">
        <color auto="1"/>
      </right>
      <top style="medium">
        <color auto="1"/>
      </top>
      <bottom style="medium">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diagonalUp="1">
      <left/>
      <right style="thin">
        <color auto="1"/>
      </right>
      <top style="thin">
        <color auto="1"/>
      </top>
      <bottom style="thin">
        <color auto="1"/>
      </bottom>
      <diagonal style="thin">
        <color auto="1"/>
      </diagonal>
    </border>
    <border>
      <left/>
      <right/>
      <top style="thin">
        <color auto="1"/>
      </top>
      <bottom/>
      <diagonal/>
    </border>
    <border>
      <left/>
      <right style="medium">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auto="1"/>
      </left>
      <right style="thin">
        <color auto="1"/>
      </right>
      <top/>
      <bottom style="thin">
        <color auto="1"/>
      </bottom>
      <diagonal/>
    </border>
  </borders>
  <cellStyleXfs count="2">
    <xf numFmtId="0" fontId="0" fillId="0" borderId="0"/>
    <xf numFmtId="0" fontId="26" fillId="0" borderId="0"/>
  </cellStyleXfs>
  <cellXfs count="155">
    <xf numFmtId="0" fontId="0" fillId="0" borderId="0" xfId="0"/>
    <xf numFmtId="0" fontId="0" fillId="0" borderId="0" xfId="0" applyAlignment="1">
      <alignment wrapText="1"/>
    </xf>
    <xf numFmtId="0" fontId="1" fillId="2" borderId="1" xfId="0" applyFont="1" applyFill="1" applyBorder="1" applyAlignment="1">
      <alignment horizontal="center" vertical="center" wrapText="1"/>
    </xf>
    <xf numFmtId="0" fontId="1" fillId="0" borderId="0" xfId="0" applyFont="1" applyBorder="1" applyAlignment="1">
      <alignment horizontal="center" vertical="center" wrapText="1"/>
    </xf>
    <xf numFmtId="0" fontId="0" fillId="0" borderId="0" xfId="0" applyBorder="1" applyAlignment="1">
      <alignment horizontal="center"/>
    </xf>
    <xf numFmtId="0" fontId="0" fillId="0" borderId="0" xfId="0" applyBorder="1"/>
    <xf numFmtId="0" fontId="5" fillId="4" borderId="3" xfId="0" applyFont="1" applyFill="1" applyBorder="1" applyAlignment="1">
      <alignment horizontal="center" vertical="top" wrapText="1"/>
    </xf>
    <xf numFmtId="3" fontId="0" fillId="4" borderId="3" xfId="0" applyNumberFormat="1" applyFill="1" applyBorder="1" applyAlignment="1">
      <alignment vertical="top"/>
    </xf>
    <xf numFmtId="3" fontId="0" fillId="4" borderId="3" xfId="0" applyNumberFormat="1" applyFont="1" applyFill="1" applyBorder="1" applyAlignment="1">
      <alignment horizontal="right" vertical="top"/>
    </xf>
    <xf numFmtId="0" fontId="5" fillId="5" borderId="3" xfId="0" applyFont="1" applyFill="1" applyBorder="1" applyAlignment="1">
      <alignment horizontal="center" vertical="top" wrapText="1"/>
    </xf>
    <xf numFmtId="3" fontId="0" fillId="5" borderId="3" xfId="0" applyNumberFormat="1" applyFill="1" applyBorder="1" applyAlignment="1">
      <alignment vertical="top"/>
    </xf>
    <xf numFmtId="3" fontId="0" fillId="5" borderId="3" xfId="0" applyNumberFormat="1" applyFont="1" applyFill="1" applyBorder="1" applyAlignment="1">
      <alignment horizontal="right" vertical="top"/>
    </xf>
    <xf numFmtId="0" fontId="8" fillId="0" borderId="3" xfId="0" applyFont="1" applyBorder="1" applyAlignment="1">
      <alignment horizontal="right" vertical="top" wrapText="1"/>
    </xf>
    <xf numFmtId="0" fontId="9" fillId="6" borderId="3" xfId="0" applyFont="1" applyFill="1" applyBorder="1" applyAlignment="1">
      <alignment vertical="top"/>
    </xf>
    <xf numFmtId="0" fontId="9" fillId="0" borderId="4" xfId="0" applyFont="1" applyBorder="1" applyAlignment="1">
      <alignment vertical="top"/>
    </xf>
    <xf numFmtId="0" fontId="0" fillId="6" borderId="3" xfId="0" applyFill="1" applyBorder="1" applyAlignment="1">
      <alignment vertical="top"/>
    </xf>
    <xf numFmtId="3" fontId="0" fillId="6" borderId="3" xfId="0" applyNumberFormat="1" applyFill="1" applyBorder="1" applyAlignment="1">
      <alignment vertical="top"/>
    </xf>
    <xf numFmtId="0" fontId="9" fillId="4" borderId="3" xfId="0" applyFont="1" applyFill="1" applyBorder="1" applyAlignment="1">
      <alignment vertical="top"/>
    </xf>
    <xf numFmtId="0" fontId="9" fillId="4" borderId="4" xfId="0" applyFont="1" applyFill="1" applyBorder="1" applyAlignment="1">
      <alignment vertical="top"/>
    </xf>
    <xf numFmtId="0" fontId="0" fillId="4" borderId="3" xfId="0" applyFill="1" applyBorder="1" applyAlignment="1">
      <alignment vertical="top"/>
    </xf>
    <xf numFmtId="0" fontId="9" fillId="5" borderId="3" xfId="0" applyFont="1" applyFill="1" applyBorder="1" applyAlignment="1">
      <alignment vertical="top"/>
    </xf>
    <xf numFmtId="0" fontId="9" fillId="5" borderId="4" xfId="0" applyFont="1" applyFill="1" applyBorder="1" applyAlignment="1">
      <alignment vertical="top"/>
    </xf>
    <xf numFmtId="0" fontId="0" fillId="5" borderId="3" xfId="0" applyFill="1" applyBorder="1" applyAlignment="1">
      <alignment vertical="top"/>
    </xf>
    <xf numFmtId="3" fontId="9" fillId="4" borderId="3" xfId="0" applyNumberFormat="1" applyFont="1" applyFill="1" applyBorder="1" applyAlignment="1">
      <alignment vertical="top"/>
    </xf>
    <xf numFmtId="3" fontId="9" fillId="5" borderId="3" xfId="0" applyNumberFormat="1" applyFont="1" applyFill="1" applyBorder="1" applyAlignment="1">
      <alignment vertical="top"/>
    </xf>
    <xf numFmtId="3" fontId="9" fillId="6" borderId="3" xfId="0" applyNumberFormat="1" applyFont="1" applyFill="1" applyBorder="1" applyAlignment="1">
      <alignment vertical="top"/>
    </xf>
    <xf numFmtId="3" fontId="9" fillId="0" borderId="4" xfId="0" applyNumberFormat="1" applyFont="1" applyBorder="1" applyAlignment="1">
      <alignment vertical="top"/>
    </xf>
    <xf numFmtId="3" fontId="0" fillId="6" borderId="3" xfId="0" applyNumberFormat="1" applyFill="1" applyBorder="1" applyAlignment="1">
      <alignment horizontal="right" vertical="top"/>
    </xf>
    <xf numFmtId="3" fontId="0" fillId="0" borderId="0" xfId="0" applyNumberFormat="1"/>
    <xf numFmtId="9" fontId="0" fillId="0" borderId="0" xfId="0" applyNumberFormat="1"/>
    <xf numFmtId="0" fontId="12" fillId="0" borderId="3" xfId="0" applyFont="1" applyBorder="1" applyAlignment="1">
      <alignment wrapText="1"/>
    </xf>
    <xf numFmtId="3" fontId="0" fillId="6" borderId="3" xfId="0" applyNumberFormat="1" applyFont="1" applyFill="1" applyBorder="1" applyAlignment="1">
      <alignment vertical="top" wrapText="1"/>
    </xf>
    <xf numFmtId="0" fontId="14" fillId="0" borderId="3" xfId="0" applyFont="1" applyBorder="1" applyAlignment="1">
      <alignment wrapText="1"/>
    </xf>
    <xf numFmtId="0" fontId="14" fillId="0" borderId="3" xfId="0" applyFont="1" applyBorder="1" applyAlignment="1">
      <alignment wrapText="1"/>
    </xf>
    <xf numFmtId="3" fontId="0" fillId="6" borderId="6" xfId="0" applyNumberFormat="1" applyFont="1" applyFill="1" applyBorder="1" applyAlignment="1">
      <alignment vertical="top" wrapText="1"/>
    </xf>
    <xf numFmtId="0" fontId="2" fillId="7" borderId="3" xfId="0" applyFont="1" applyFill="1" applyBorder="1" applyAlignment="1">
      <alignment horizontal="left" vertical="center" wrapText="1"/>
    </xf>
    <xf numFmtId="0" fontId="2" fillId="8" borderId="3" xfId="0" applyFont="1" applyFill="1" applyBorder="1" applyAlignment="1">
      <alignment horizontal="center" vertical="center" wrapText="1"/>
    </xf>
    <xf numFmtId="0" fontId="5" fillId="0" borderId="3" xfId="0" applyFont="1" applyBorder="1" applyAlignment="1">
      <alignment horizontal="left" vertical="top" wrapText="1"/>
    </xf>
    <xf numFmtId="0" fontId="9" fillId="0" borderId="4" xfId="0" applyFont="1" applyBorder="1" applyAlignment="1">
      <alignment vertical="top"/>
    </xf>
    <xf numFmtId="3" fontId="15" fillId="0" borderId="3" xfId="0" applyNumberFormat="1" applyFont="1" applyBorder="1" applyAlignment="1">
      <alignment vertical="top" wrapText="1"/>
    </xf>
    <xf numFmtId="0" fontId="15" fillId="0" borderId="3" xfId="0" applyFont="1" applyBorder="1" applyAlignment="1">
      <alignment horizontal="right" vertical="top" wrapText="1"/>
    </xf>
    <xf numFmtId="0" fontId="0" fillId="0" borderId="3" xfId="0" applyBorder="1" applyAlignment="1">
      <alignment vertical="top"/>
    </xf>
    <xf numFmtId="0" fontId="16" fillId="0" borderId="0" xfId="0" applyFont="1"/>
    <xf numFmtId="10" fontId="0" fillId="0" borderId="3" xfId="0" applyNumberFormat="1" applyBorder="1" applyAlignment="1">
      <alignment vertical="top"/>
    </xf>
    <xf numFmtId="3" fontId="0" fillId="0" borderId="3" xfId="0" applyNumberFormat="1" applyBorder="1" applyAlignment="1">
      <alignment vertical="top"/>
    </xf>
    <xf numFmtId="0" fontId="15" fillId="4" borderId="3" xfId="0" applyFont="1" applyFill="1" applyBorder="1" applyAlignment="1">
      <alignment horizontal="right" vertical="top" wrapText="1"/>
    </xf>
    <xf numFmtId="10" fontId="17" fillId="4" borderId="3" xfId="0" applyNumberFormat="1" applyFont="1" applyFill="1" applyBorder="1" applyAlignment="1">
      <alignment horizontal="center" vertical="top" wrapText="1"/>
    </xf>
    <xf numFmtId="0" fontId="18" fillId="0" borderId="0" xfId="0" applyFont="1"/>
    <xf numFmtId="4" fontId="0" fillId="0" borderId="3" xfId="0" applyNumberFormat="1" applyBorder="1" applyAlignment="1">
      <alignment vertical="top"/>
    </xf>
    <xf numFmtId="3" fontId="0" fillId="0" borderId="3" xfId="0" applyNumberFormat="1" applyBorder="1" applyAlignment="1">
      <alignment vertical="top"/>
    </xf>
    <xf numFmtId="4" fontId="0" fillId="6" borderId="3" xfId="0" applyNumberFormat="1" applyFill="1" applyBorder="1" applyAlignment="1">
      <alignment vertical="top"/>
    </xf>
    <xf numFmtId="0" fontId="5" fillId="0" borderId="3" xfId="0" applyFont="1" applyBorder="1" applyAlignment="1">
      <alignment horizontal="left" vertical="top" wrapText="1"/>
    </xf>
    <xf numFmtId="0" fontId="19" fillId="0" borderId="0" xfId="0" applyFont="1" applyAlignment="1">
      <alignment horizontal="right" wrapText="1"/>
    </xf>
    <xf numFmtId="0" fontId="9" fillId="8" borderId="4" xfId="0" applyFont="1" applyFill="1" applyBorder="1" applyAlignment="1">
      <alignment vertical="top"/>
    </xf>
    <xf numFmtId="0" fontId="5" fillId="0" borderId="3" xfId="0" applyFont="1" applyBorder="1" applyAlignment="1">
      <alignment horizontal="left" wrapText="1"/>
    </xf>
    <xf numFmtId="3" fontId="0" fillId="6" borderId="8" xfId="0" applyNumberFormat="1" applyFill="1" applyBorder="1" applyAlignment="1">
      <alignment vertical="top"/>
    </xf>
    <xf numFmtId="3" fontId="19" fillId="6" borderId="3" xfId="0" applyNumberFormat="1" applyFont="1" applyFill="1" applyBorder="1" applyAlignment="1">
      <alignment horizontal="right"/>
    </xf>
    <xf numFmtId="4" fontId="0" fillId="6" borderId="3" xfId="0" applyNumberFormat="1" applyFill="1" applyBorder="1" applyAlignment="1">
      <alignment horizontal="right" vertical="top"/>
    </xf>
    <xf numFmtId="0" fontId="9" fillId="8" borderId="4" xfId="0" applyFont="1" applyFill="1" applyBorder="1" applyAlignment="1">
      <alignment horizontal="right" vertical="top"/>
    </xf>
    <xf numFmtId="0" fontId="5" fillId="4" borderId="3" xfId="0" applyFont="1" applyFill="1" applyBorder="1" applyAlignment="1">
      <alignment horizontal="left" vertical="center" wrapText="1"/>
    </xf>
    <xf numFmtId="0" fontId="14" fillId="4" borderId="3" xfId="0" applyFont="1" applyFill="1" applyBorder="1" applyAlignment="1">
      <alignment horizontal="center" vertical="center" wrapText="1"/>
    </xf>
    <xf numFmtId="0" fontId="20" fillId="0" borderId="3" xfId="0" applyFont="1" applyBorder="1" applyAlignment="1">
      <alignment horizontal="center" vertical="center" wrapText="1"/>
    </xf>
    <xf numFmtId="0" fontId="14" fillId="6" borderId="3" xfId="0" applyFont="1" applyFill="1" applyBorder="1" applyAlignment="1">
      <alignment horizontal="center" vertical="center" wrapText="1"/>
    </xf>
    <xf numFmtId="0" fontId="14" fillId="0" borderId="0" xfId="0" applyFont="1" applyBorder="1" applyAlignment="1">
      <alignment horizontal="center" vertical="center" wrapText="1"/>
    </xf>
    <xf numFmtId="0" fontId="0" fillId="0" borderId="0" xfId="0" applyBorder="1" applyAlignment="1">
      <alignment horizontal="center" vertical="center"/>
    </xf>
    <xf numFmtId="0" fontId="2" fillId="2" borderId="0" xfId="0" applyFont="1" applyFill="1" applyBorder="1" applyAlignment="1">
      <alignment horizontal="center" vertical="center" wrapText="1"/>
    </xf>
    <xf numFmtId="0" fontId="14" fillId="0" borderId="3" xfId="0" applyFont="1" applyBorder="1" applyAlignment="1">
      <alignment horizontal="left" vertical="top" wrapText="1"/>
    </xf>
    <xf numFmtId="3" fontId="15" fillId="0" borderId="0" xfId="0" applyNumberFormat="1" applyFont="1" applyBorder="1" applyAlignment="1">
      <alignment vertical="top" wrapText="1"/>
    </xf>
    <xf numFmtId="10" fontId="0" fillId="0" borderId="3" xfId="0" applyNumberFormat="1" applyBorder="1" applyAlignment="1">
      <alignment vertical="top"/>
    </xf>
    <xf numFmtId="0" fontId="0" fillId="0" borderId="0" xfId="0" applyBorder="1" applyAlignment="1">
      <alignment vertical="top"/>
    </xf>
    <xf numFmtId="0" fontId="14" fillId="4" borderId="3" xfId="0" applyFont="1" applyFill="1" applyBorder="1" applyAlignment="1">
      <alignment horizontal="left" vertical="center" wrapText="1"/>
    </xf>
    <xf numFmtId="0" fontId="0" fillId="6" borderId="3" xfId="0" applyFill="1" applyBorder="1" applyAlignment="1">
      <alignment horizontal="center"/>
    </xf>
    <xf numFmtId="0" fontId="0" fillId="6" borderId="3" xfId="0" applyFill="1" applyBorder="1"/>
    <xf numFmtId="0" fontId="0" fillId="0" borderId="0" xfId="0"/>
    <xf numFmtId="0" fontId="14" fillId="7" borderId="3" xfId="0" applyFont="1" applyFill="1" applyBorder="1" applyAlignment="1">
      <alignment horizontal="left" vertical="center" wrapText="1"/>
    </xf>
    <xf numFmtId="0" fontId="0" fillId="0" borderId="0" xfId="0" applyBorder="1"/>
    <xf numFmtId="3" fontId="14" fillId="4" borderId="8" xfId="0" applyNumberFormat="1" applyFont="1" applyFill="1" applyBorder="1" applyAlignment="1">
      <alignment vertical="top"/>
    </xf>
    <xf numFmtId="0" fontId="9" fillId="6" borderId="8" xfId="0" applyFont="1" applyFill="1" applyBorder="1" applyAlignment="1">
      <alignment horizontal="center" vertical="top"/>
    </xf>
    <xf numFmtId="0" fontId="9" fillId="0" borderId="0" xfId="0" applyFont="1" applyBorder="1" applyAlignment="1">
      <alignment vertical="top"/>
    </xf>
    <xf numFmtId="3" fontId="14" fillId="4" borderId="8" xfId="0" applyNumberFormat="1" applyFont="1" applyFill="1" applyBorder="1" applyAlignment="1">
      <alignment vertical="top" wrapText="1"/>
    </xf>
    <xf numFmtId="3" fontId="14" fillId="4" borderId="3" xfId="0" applyNumberFormat="1" applyFont="1" applyFill="1" applyBorder="1" applyAlignment="1">
      <alignment vertical="top"/>
    </xf>
    <xf numFmtId="0" fontId="12" fillId="0" borderId="3" xfId="0" applyFont="1" applyBorder="1" applyAlignment="1">
      <alignment horizontal="left" vertical="center" wrapText="1"/>
    </xf>
    <xf numFmtId="0" fontId="21" fillId="6" borderId="3" xfId="0" applyFont="1" applyFill="1" applyBorder="1" applyAlignment="1">
      <alignment horizontal="center" vertical="center" wrapText="1"/>
    </xf>
    <xf numFmtId="0" fontId="22" fillId="0" borderId="0" xfId="0" applyFont="1" applyBorder="1"/>
    <xf numFmtId="0" fontId="16" fillId="0" borderId="0" xfId="0" applyFont="1" applyBorder="1"/>
    <xf numFmtId="0" fontId="12" fillId="10" borderId="3" xfId="0" applyFont="1" applyFill="1" applyBorder="1" applyAlignment="1">
      <alignment horizontal="left" vertical="center" wrapText="1"/>
    </xf>
    <xf numFmtId="3" fontId="0" fillId="10" borderId="3" xfId="0" applyNumberFormat="1" applyFill="1" applyBorder="1" applyAlignment="1">
      <alignment vertical="top"/>
    </xf>
    <xf numFmtId="0" fontId="14" fillId="11" borderId="3" xfId="0" applyFont="1" applyFill="1" applyBorder="1" applyAlignment="1">
      <alignment horizontal="left" vertical="top" wrapText="1"/>
    </xf>
    <xf numFmtId="0" fontId="15" fillId="11" borderId="3" xfId="0" applyFont="1" applyFill="1" applyBorder="1" applyAlignment="1">
      <alignment horizontal="right" vertical="top" wrapText="1"/>
    </xf>
    <xf numFmtId="164" fontId="0" fillId="6" borderId="3" xfId="0" applyNumberFormat="1" applyFill="1" applyBorder="1" applyAlignment="1">
      <alignment vertical="top"/>
    </xf>
    <xf numFmtId="165" fontId="0" fillId="6" borderId="3" xfId="0" applyNumberFormat="1" applyFill="1" applyBorder="1" applyAlignment="1">
      <alignment vertical="top"/>
    </xf>
    <xf numFmtId="0" fontId="14" fillId="0" borderId="3" xfId="0" applyFont="1" applyBorder="1"/>
    <xf numFmtId="0" fontId="14" fillId="0" borderId="5" xfId="0" applyFont="1" applyBorder="1"/>
    <xf numFmtId="0" fontId="14" fillId="0" borderId="5" xfId="0" applyFont="1" applyBorder="1" applyAlignment="1">
      <alignment wrapText="1"/>
    </xf>
    <xf numFmtId="0" fontId="9" fillId="6" borderId="3" xfId="0" applyFont="1" applyFill="1" applyBorder="1" applyAlignment="1">
      <alignment vertical="top" wrapText="1"/>
    </xf>
    <xf numFmtId="0" fontId="9" fillId="0" borderId="10" xfId="0" applyFont="1" applyBorder="1" applyAlignment="1">
      <alignment vertical="top"/>
    </xf>
    <xf numFmtId="3" fontId="0" fillId="6" borderId="3" xfId="0" applyNumberFormat="1" applyFill="1" applyBorder="1" applyAlignment="1">
      <alignment vertical="top" wrapText="1"/>
    </xf>
    <xf numFmtId="3" fontId="0" fillId="10" borderId="0" xfId="0" applyNumberFormat="1" applyFill="1" applyBorder="1" applyAlignment="1">
      <alignment vertical="top"/>
    </xf>
    <xf numFmtId="10" fontId="0" fillId="0" borderId="0" xfId="0" applyNumberFormat="1" applyBorder="1" applyAlignment="1">
      <alignment vertical="top"/>
    </xf>
    <xf numFmtId="0" fontId="5" fillId="9" borderId="0" xfId="0" applyFont="1" applyFill="1" applyBorder="1" applyAlignment="1">
      <alignment horizontal="center"/>
    </xf>
    <xf numFmtId="3" fontId="0" fillId="6" borderId="8" xfId="0" applyNumberFormat="1" applyFill="1" applyBorder="1" applyAlignment="1">
      <alignment vertical="top" wrapText="1"/>
    </xf>
    <xf numFmtId="0" fontId="0" fillId="0" borderId="8" xfId="0" applyBorder="1"/>
    <xf numFmtId="0" fontId="18" fillId="8" borderId="3" xfId="0" applyFont="1" applyFill="1" applyBorder="1"/>
    <xf numFmtId="0" fontId="9" fillId="6" borderId="3" xfId="0" applyFont="1" applyFill="1" applyBorder="1" applyAlignment="1">
      <alignment horizontal="center" vertical="top" wrapText="1"/>
    </xf>
    <xf numFmtId="0" fontId="0" fillId="0" borderId="0" xfId="0" applyFill="1" applyBorder="1"/>
    <xf numFmtId="0" fontId="0" fillId="0" borderId="0" xfId="0" applyFill="1"/>
    <xf numFmtId="0" fontId="22" fillId="0" borderId="0" xfId="0" applyFont="1" applyFill="1"/>
    <xf numFmtId="0" fontId="0" fillId="0" borderId="2" xfId="0" applyBorder="1" applyAlignment="1">
      <alignment horizontal="center" vertical="center"/>
    </xf>
    <xf numFmtId="0" fontId="27" fillId="12" borderId="1" xfId="0" applyFont="1" applyFill="1" applyBorder="1" applyAlignment="1">
      <alignment horizontal="center" vertical="center" wrapText="1"/>
    </xf>
    <xf numFmtId="0" fontId="28" fillId="12" borderId="1" xfId="0" applyFont="1" applyFill="1" applyBorder="1" applyAlignment="1">
      <alignment horizontal="center" vertical="center" wrapText="1"/>
    </xf>
    <xf numFmtId="0" fontId="28" fillId="12" borderId="7" xfId="0" applyFont="1" applyFill="1" applyBorder="1" applyAlignment="1">
      <alignment horizontal="center" vertical="center" wrapText="1"/>
    </xf>
    <xf numFmtId="3" fontId="0" fillId="13" borderId="3" xfId="0" applyNumberFormat="1" applyFill="1" applyBorder="1" applyAlignment="1">
      <alignment vertical="top"/>
    </xf>
    <xf numFmtId="0" fontId="9" fillId="0" borderId="3" xfId="0" applyFont="1" applyBorder="1" applyAlignment="1">
      <alignment vertical="top" wrapText="1"/>
    </xf>
    <xf numFmtId="3" fontId="0" fillId="6" borderId="3" xfId="0" applyNumberFormat="1" applyFill="1" applyBorder="1" applyAlignment="1">
      <alignment horizontal="left" vertical="top" wrapText="1"/>
    </xf>
    <xf numFmtId="0" fontId="3" fillId="2" borderId="5" xfId="0" applyFont="1" applyFill="1" applyBorder="1" applyAlignment="1">
      <alignment horizontal="center" wrapText="1"/>
    </xf>
    <xf numFmtId="0" fontId="3" fillId="3" borderId="5" xfId="0" applyFont="1" applyFill="1" applyBorder="1" applyAlignment="1">
      <alignment horizontal="center" wrapText="1"/>
    </xf>
    <xf numFmtId="0" fontId="11" fillId="0" borderId="0" xfId="0" applyFont="1" applyBorder="1" applyAlignment="1">
      <alignment horizontal="left" wrapText="1"/>
    </xf>
    <xf numFmtId="0" fontId="8" fillId="0" borderId="3" xfId="0" applyFont="1" applyBorder="1" applyAlignment="1">
      <alignment horizontal="right" vertical="top" wrapText="1"/>
    </xf>
    <xf numFmtId="3" fontId="9" fillId="6" borderId="3" xfId="0" applyNumberFormat="1" applyFont="1" applyFill="1" applyBorder="1" applyAlignment="1">
      <alignment horizontal="right" vertical="top"/>
    </xf>
    <xf numFmtId="3" fontId="9" fillId="0" borderId="4" xfId="0" applyNumberFormat="1" applyFont="1" applyBorder="1" applyAlignment="1">
      <alignment horizontal="right" vertical="top"/>
    </xf>
    <xf numFmtId="0" fontId="0" fillId="6" borderId="3" xfId="0" applyFill="1" applyBorder="1" applyAlignment="1">
      <alignment horizontal="right" vertical="top"/>
    </xf>
    <xf numFmtId="0" fontId="9" fillId="6" borderId="3" xfId="0" applyFont="1" applyFill="1" applyBorder="1" applyAlignment="1">
      <alignment horizontal="right" vertical="top"/>
    </xf>
    <xf numFmtId="0" fontId="9" fillId="0" borderId="4" xfId="0" applyFont="1" applyBorder="1" applyAlignment="1">
      <alignment horizontal="right" vertical="top"/>
    </xf>
    <xf numFmtId="0" fontId="3" fillId="2" borderId="3" xfId="0" applyFont="1" applyFill="1" applyBorder="1" applyAlignment="1">
      <alignment horizontal="center" wrapText="1"/>
    </xf>
    <xf numFmtId="0" fontId="3" fillId="3" borderId="3" xfId="0" applyFont="1" applyFill="1" applyBorder="1" applyAlignment="1">
      <alignment horizontal="center" wrapText="1"/>
    </xf>
    <xf numFmtId="0" fontId="9" fillId="6" borderId="3" xfId="0" applyFont="1" applyFill="1" applyBorder="1" applyAlignment="1">
      <alignment horizontal="center" vertical="top"/>
    </xf>
    <xf numFmtId="0" fontId="9" fillId="0" borderId="4" xfId="0" applyFont="1" applyBorder="1" applyAlignment="1">
      <alignment horizontal="center" vertical="top"/>
    </xf>
    <xf numFmtId="0" fontId="0" fillId="6" borderId="3" xfId="0" applyFill="1" applyBorder="1" applyAlignment="1">
      <alignment horizontal="center" vertical="top"/>
    </xf>
    <xf numFmtId="0" fontId="2" fillId="2" borderId="3"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3" fillId="4" borderId="3" xfId="0" applyFont="1" applyFill="1" applyBorder="1" applyAlignment="1">
      <alignment horizontal="center" vertical="center" wrapText="1"/>
    </xf>
    <xf numFmtId="49" fontId="3" fillId="4" borderId="3" xfId="0" applyNumberFormat="1" applyFont="1" applyFill="1" applyBorder="1" applyAlignment="1">
      <alignment horizontal="center" vertical="center" wrapText="1"/>
    </xf>
    <xf numFmtId="0" fontId="3" fillId="5" borderId="3" xfId="0" applyFont="1" applyFill="1" applyBorder="1" applyAlignment="1">
      <alignment horizontal="center" vertical="center" wrapText="1"/>
    </xf>
    <xf numFmtId="49" fontId="3" fillId="5" borderId="3" xfId="0" applyNumberFormat="1" applyFont="1" applyFill="1" applyBorder="1" applyAlignment="1">
      <alignment horizontal="center" vertical="center" wrapText="1"/>
    </xf>
    <xf numFmtId="0" fontId="0" fillId="13" borderId="2" xfId="0" applyFill="1" applyBorder="1" applyAlignment="1">
      <alignment horizontal="center" vertical="center"/>
    </xf>
    <xf numFmtId="0" fontId="0" fillId="13" borderId="13" xfId="0" applyFill="1" applyBorder="1" applyAlignment="1">
      <alignment horizontal="center" vertical="center"/>
    </xf>
    <xf numFmtId="0" fontId="0" fillId="13" borderId="14" xfId="0" applyFill="1" applyBorder="1" applyAlignment="1">
      <alignment horizontal="center" vertical="center"/>
    </xf>
    <xf numFmtId="0" fontId="0" fillId="13" borderId="1" xfId="0" applyFill="1" applyBorder="1" applyAlignment="1">
      <alignment horizontal="center" vertical="center"/>
    </xf>
    <xf numFmtId="0" fontId="0" fillId="13" borderId="15" xfId="0" applyFill="1" applyBorder="1" applyAlignment="1">
      <alignment horizontal="center" vertical="center"/>
    </xf>
    <xf numFmtId="0" fontId="0" fillId="13" borderId="12" xfId="0" applyFill="1" applyBorder="1" applyAlignment="1">
      <alignment horizontal="center" vertical="center"/>
    </xf>
    <xf numFmtId="0" fontId="0" fillId="6" borderId="2" xfId="0" applyFont="1" applyFill="1" applyBorder="1" applyAlignment="1">
      <alignment horizontal="center" vertical="center"/>
    </xf>
    <xf numFmtId="0" fontId="0" fillId="0" borderId="0" xfId="0" applyBorder="1" applyAlignment="1">
      <alignment horizontal="left" wrapText="1"/>
    </xf>
    <xf numFmtId="0" fontId="2" fillId="9" borderId="3" xfId="0" applyFont="1" applyFill="1" applyBorder="1" applyAlignment="1">
      <alignment horizontal="center" vertical="center" wrapText="1"/>
    </xf>
    <xf numFmtId="0" fontId="22" fillId="0" borderId="5" xfId="0" applyFont="1" applyBorder="1" applyAlignment="1">
      <alignment horizontal="left" wrapText="1"/>
    </xf>
    <xf numFmtId="0" fontId="22" fillId="0" borderId="9" xfId="0" applyFont="1" applyBorder="1" applyAlignment="1">
      <alignment horizontal="left" wrapText="1"/>
    </xf>
    <xf numFmtId="0" fontId="0" fillId="6" borderId="8" xfId="0" applyFill="1" applyBorder="1" applyAlignment="1">
      <alignment horizontal="center" wrapText="1"/>
    </xf>
    <xf numFmtId="0" fontId="0" fillId="6" borderId="6" xfId="0" applyFill="1" applyBorder="1" applyAlignment="1">
      <alignment horizontal="center" wrapText="1"/>
    </xf>
    <xf numFmtId="0" fontId="0" fillId="6" borderId="16" xfId="0" applyFill="1" applyBorder="1" applyAlignment="1">
      <alignment horizontal="center" wrapText="1"/>
    </xf>
    <xf numFmtId="0" fontId="0" fillId="0" borderId="2" xfId="0" applyFont="1" applyBorder="1" applyAlignment="1">
      <alignment horizontal="center" vertical="center"/>
    </xf>
    <xf numFmtId="0" fontId="20" fillId="6" borderId="3" xfId="0" applyFont="1" applyFill="1" applyBorder="1" applyAlignment="1">
      <alignment horizontal="center" vertical="center" wrapText="1"/>
    </xf>
    <xf numFmtId="0" fontId="20" fillId="6" borderId="9" xfId="0" applyFont="1" applyFill="1" applyBorder="1" applyAlignment="1">
      <alignment horizontal="center" vertical="center" wrapText="1"/>
    </xf>
    <xf numFmtId="0" fontId="14" fillId="6" borderId="5" xfId="0" applyFont="1" applyFill="1" applyBorder="1" applyAlignment="1">
      <alignment horizontal="center" vertical="center" wrapText="1"/>
    </xf>
    <xf numFmtId="0" fontId="14" fillId="6" borderId="9" xfId="0" applyFont="1" applyFill="1" applyBorder="1" applyAlignment="1">
      <alignment horizontal="center" vertical="center" wrapText="1"/>
    </xf>
    <xf numFmtId="0" fontId="0" fillId="0" borderId="2" xfId="0" applyBorder="1" applyAlignment="1">
      <alignment horizontal="center" vertical="center"/>
    </xf>
    <xf numFmtId="0" fontId="5" fillId="9" borderId="11" xfId="0" applyFont="1" applyFill="1" applyBorder="1" applyAlignment="1">
      <alignment horizontal="center"/>
    </xf>
  </cellXfs>
  <cellStyles count="2">
    <cellStyle name="Normal 2" xfId="1" xr:uid="{00000000-0005-0000-0000-000006000000}"/>
    <cellStyle name="Parasts"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FBFBF"/>
      <rgbColor rgb="FF808080"/>
      <rgbColor rgb="FF9999FF"/>
      <rgbColor rgb="FF993366"/>
      <rgbColor rgb="FFE6E0EC"/>
      <rgbColor rgb="FFDBEEF4"/>
      <rgbColor rgb="FF660066"/>
      <rgbColor rgb="FFFF8080"/>
      <rgbColor rgb="FF0070C0"/>
      <rgbColor rgb="FFB9CDE5"/>
      <rgbColor rgb="FF000080"/>
      <rgbColor rgb="FFFF00FF"/>
      <rgbColor rgb="FFFFFF00"/>
      <rgbColor rgb="FF00FFFF"/>
      <rgbColor rgb="FF800080"/>
      <rgbColor rgb="FF800000"/>
      <rgbColor rgb="FF008080"/>
      <rgbColor rgb="FF0000FF"/>
      <rgbColor rgb="FF00B0F0"/>
      <rgbColor rgb="FFDCE6F2"/>
      <rgbColor rgb="FFD7E4BD"/>
      <rgbColor rgb="FFFFFF99"/>
      <rgbColor rgb="FF99CCFF"/>
      <rgbColor rgb="FFFF99CC"/>
      <rgbColor rgb="FFCC99FF"/>
      <rgbColor rgb="FFD9D9D9"/>
      <rgbColor rgb="FF3366FF"/>
      <rgbColor rgb="FF33CCCC"/>
      <rgbColor rgb="FF99CC00"/>
      <rgbColor rgb="FFFFCC00"/>
      <rgbColor rgb="FFFF9900"/>
      <rgbColor rgb="FFFF6600"/>
      <rgbColor rgb="FF666699"/>
      <rgbColor rgb="FFA6A6A6"/>
      <rgbColor rgb="FF003366"/>
      <rgbColor rgb="FF00B050"/>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dizains">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4"/>
  <sheetViews>
    <sheetView view="pageBreakPreview" zoomScale="60" zoomScaleNormal="90" workbookViewId="0">
      <selection activeCell="L9" sqref="L9"/>
    </sheetView>
  </sheetViews>
  <sheetFormatPr defaultColWidth="8.6640625" defaultRowHeight="14.4" x14ac:dyDescent="0.3"/>
  <cols>
    <col min="1" max="1" width="40.5546875" style="1" customWidth="1"/>
    <col min="2" max="4" width="23.6640625" customWidth="1"/>
    <col min="5" max="5" width="40.6640625" customWidth="1"/>
    <col min="6" max="8" width="23.6640625" customWidth="1"/>
    <col min="10" max="10" width="42.44140625" customWidth="1"/>
    <col min="11" max="11" width="22.5546875" customWidth="1"/>
  </cols>
  <sheetData>
    <row r="1" spans="1:8" s="73" customFormat="1" ht="29.4" thickBot="1" x14ac:dyDescent="0.35">
      <c r="A1" s="108" t="s">
        <v>0</v>
      </c>
      <c r="B1" s="134" t="s">
        <v>187</v>
      </c>
      <c r="C1" s="135"/>
      <c r="D1" s="136"/>
    </row>
    <row r="2" spans="1:8" s="73" customFormat="1" ht="31.8" thickBot="1" x14ac:dyDescent="0.35">
      <c r="A2" s="109" t="s">
        <v>175</v>
      </c>
      <c r="B2" s="137" t="s">
        <v>179</v>
      </c>
      <c r="C2" s="138"/>
      <c r="D2" s="139"/>
    </row>
    <row r="3" spans="1:8" s="73" customFormat="1" ht="16.2" thickBot="1" x14ac:dyDescent="0.35">
      <c r="A3" s="109" t="s">
        <v>176</v>
      </c>
      <c r="B3" s="137" t="s">
        <v>180</v>
      </c>
      <c r="C3" s="138"/>
      <c r="D3" s="139"/>
    </row>
    <row r="4" spans="1:8" s="73" customFormat="1" ht="31.8" thickBot="1" x14ac:dyDescent="0.35">
      <c r="A4" s="109" t="s">
        <v>177</v>
      </c>
      <c r="B4" s="137" t="s">
        <v>181</v>
      </c>
      <c r="C4" s="138"/>
      <c r="D4" s="139"/>
    </row>
    <row r="5" spans="1:8" ht="49.5" customHeight="1" thickBot="1" x14ac:dyDescent="0.35">
      <c r="A5" s="110" t="s">
        <v>178</v>
      </c>
      <c r="B5" s="137" t="s">
        <v>181</v>
      </c>
      <c r="C5" s="138"/>
      <c r="D5" s="139"/>
    </row>
    <row r="6" spans="1:8" ht="21.75" customHeight="1" x14ac:dyDescent="0.3">
      <c r="A6" s="3"/>
      <c r="B6" s="4"/>
      <c r="C6" s="4"/>
      <c r="D6" s="4"/>
    </row>
    <row r="7" spans="1:8" s="5" customFormat="1" ht="18" customHeight="1" x14ac:dyDescent="0.3">
      <c r="A7" s="128" t="s">
        <v>1</v>
      </c>
      <c r="B7" s="128"/>
      <c r="C7" s="128"/>
      <c r="D7" s="128"/>
      <c r="E7" s="129" t="s">
        <v>2</v>
      </c>
      <c r="F7" s="129"/>
      <c r="G7" s="129"/>
      <c r="H7" s="129"/>
    </row>
    <row r="8" spans="1:8" ht="55.5" customHeight="1" x14ac:dyDescent="0.3">
      <c r="A8" s="130" t="s">
        <v>3</v>
      </c>
      <c r="B8" s="130" t="s">
        <v>4</v>
      </c>
      <c r="C8" s="130" t="s">
        <v>5</v>
      </c>
      <c r="D8" s="131" t="s">
        <v>6</v>
      </c>
      <c r="E8" s="132" t="s">
        <v>3</v>
      </c>
      <c r="F8" s="132" t="s">
        <v>7</v>
      </c>
      <c r="G8" s="132" t="s">
        <v>8</v>
      </c>
      <c r="H8" s="133" t="s">
        <v>6</v>
      </c>
    </row>
    <row r="9" spans="1:8" ht="129" customHeight="1" x14ac:dyDescent="0.3">
      <c r="A9" s="130"/>
      <c r="B9" s="130"/>
      <c r="C9" s="130"/>
      <c r="D9" s="131"/>
      <c r="E9" s="132"/>
      <c r="F9" s="132"/>
      <c r="G9" s="132"/>
      <c r="H9" s="133"/>
    </row>
    <row r="10" spans="1:8" ht="15" customHeight="1" x14ac:dyDescent="0.3">
      <c r="A10" s="123" t="s">
        <v>9</v>
      </c>
      <c r="B10" s="123"/>
      <c r="C10" s="123"/>
      <c r="D10" s="123"/>
      <c r="E10" s="124" t="s">
        <v>10</v>
      </c>
      <c r="F10" s="124"/>
      <c r="G10" s="124"/>
      <c r="H10" s="124"/>
    </row>
    <row r="11" spans="1:8" ht="46.95" customHeight="1" x14ac:dyDescent="0.3">
      <c r="A11" s="6" t="s">
        <v>11</v>
      </c>
      <c r="B11" s="7"/>
      <c r="C11" s="8" t="s">
        <v>12</v>
      </c>
      <c r="D11" s="7">
        <f>D12+D13+D14</f>
        <v>0</v>
      </c>
      <c r="E11" s="9" t="s">
        <v>13</v>
      </c>
      <c r="F11" s="10"/>
      <c r="G11" s="11" t="s">
        <v>12</v>
      </c>
      <c r="H11" s="10" t="e">
        <f>#REF!+H12+H14</f>
        <v>#REF!</v>
      </c>
    </row>
    <row r="12" spans="1:8" ht="15" customHeight="1" x14ac:dyDescent="0.3">
      <c r="A12" s="12" t="s">
        <v>14</v>
      </c>
      <c r="B12" s="13"/>
      <c r="C12" s="14"/>
      <c r="D12" s="15">
        <v>0</v>
      </c>
      <c r="E12" s="117" t="s">
        <v>15</v>
      </c>
      <c r="F12" s="125"/>
      <c r="G12" s="126"/>
      <c r="H12" s="127">
        <v>0</v>
      </c>
    </row>
    <row r="13" spans="1:8" x14ac:dyDescent="0.3">
      <c r="A13" s="12" t="s">
        <v>16</v>
      </c>
      <c r="B13" s="13"/>
      <c r="C13" s="14"/>
      <c r="D13" s="15">
        <v>0</v>
      </c>
      <c r="E13" s="117"/>
      <c r="F13" s="125"/>
      <c r="G13" s="126"/>
      <c r="H13" s="127"/>
    </row>
    <row r="14" spans="1:8" x14ac:dyDescent="0.3">
      <c r="A14" s="12" t="s">
        <v>17</v>
      </c>
      <c r="B14" s="13"/>
      <c r="C14" s="14"/>
      <c r="D14" s="16">
        <v>0</v>
      </c>
      <c r="E14" s="12" t="s">
        <v>17</v>
      </c>
      <c r="F14" s="13"/>
      <c r="G14" s="14"/>
      <c r="H14" s="16">
        <v>0</v>
      </c>
    </row>
    <row r="15" spans="1:8" ht="62.4" x14ac:dyDescent="0.3">
      <c r="A15" s="6" t="s">
        <v>18</v>
      </c>
      <c r="B15" s="17"/>
      <c r="C15" s="18"/>
      <c r="D15" s="19">
        <f>D16+D17+D18</f>
        <v>0</v>
      </c>
      <c r="E15" s="9" t="s">
        <v>19</v>
      </c>
      <c r="F15" s="20"/>
      <c r="G15" s="21"/>
      <c r="H15" s="22">
        <f>H16+H17+H18</f>
        <v>0</v>
      </c>
    </row>
    <row r="16" spans="1:8" x14ac:dyDescent="0.3">
      <c r="A16" s="12" t="s">
        <v>20</v>
      </c>
      <c r="B16" s="13"/>
      <c r="C16" s="14"/>
      <c r="D16" s="15">
        <v>0</v>
      </c>
      <c r="E16" s="12" t="s">
        <v>21</v>
      </c>
      <c r="F16" s="13"/>
      <c r="G16" s="14"/>
      <c r="H16" s="15">
        <v>0</v>
      </c>
    </row>
    <row r="17" spans="1:9" ht="41.4" x14ac:dyDescent="0.3">
      <c r="A17" s="12" t="s">
        <v>22</v>
      </c>
      <c r="B17" s="13"/>
      <c r="C17" s="14"/>
      <c r="D17" s="15">
        <v>0</v>
      </c>
      <c r="E17" s="12" t="s">
        <v>23</v>
      </c>
      <c r="F17" s="13"/>
      <c r="G17" s="14"/>
      <c r="H17" s="15">
        <v>0</v>
      </c>
    </row>
    <row r="18" spans="1:9" ht="41.4" x14ac:dyDescent="0.3">
      <c r="A18" s="12" t="s">
        <v>24</v>
      </c>
      <c r="B18" s="13"/>
      <c r="C18" s="14"/>
      <c r="D18" s="15">
        <v>0</v>
      </c>
      <c r="E18" s="12" t="s">
        <v>25</v>
      </c>
      <c r="F18" s="13"/>
      <c r="G18" s="14"/>
      <c r="H18" s="15">
        <v>0</v>
      </c>
    </row>
    <row r="19" spans="1:9" ht="85.95" customHeight="1" x14ac:dyDescent="0.3">
      <c r="A19" s="6" t="s">
        <v>26</v>
      </c>
      <c r="B19" s="7"/>
      <c r="C19" s="8" t="s">
        <v>12</v>
      </c>
      <c r="D19" s="7">
        <f>D20+D21+D22</f>
        <v>0</v>
      </c>
      <c r="E19" s="9" t="s">
        <v>27</v>
      </c>
      <c r="F19" s="10"/>
      <c r="G19" s="11" t="s">
        <v>12</v>
      </c>
      <c r="H19" s="10" t="e">
        <f>#REF!+H20+H22</f>
        <v>#REF!</v>
      </c>
    </row>
    <row r="20" spans="1:9" ht="15" customHeight="1" x14ac:dyDescent="0.3">
      <c r="A20" s="12" t="s">
        <v>14</v>
      </c>
      <c r="B20" s="13"/>
      <c r="C20" s="14"/>
      <c r="D20" s="15">
        <v>0</v>
      </c>
      <c r="E20" s="117" t="s">
        <v>16</v>
      </c>
      <c r="F20" s="121"/>
      <c r="G20" s="122"/>
      <c r="H20" s="120">
        <v>0</v>
      </c>
    </row>
    <row r="21" spans="1:9" x14ac:dyDescent="0.3">
      <c r="A21" s="12" t="s">
        <v>16</v>
      </c>
      <c r="B21" s="13"/>
      <c r="C21" s="14"/>
      <c r="D21" s="15">
        <v>0</v>
      </c>
      <c r="E21" s="117"/>
      <c r="F21" s="121"/>
      <c r="G21" s="122"/>
      <c r="H21" s="120"/>
    </row>
    <row r="22" spans="1:9" x14ac:dyDescent="0.3">
      <c r="A22" s="12" t="s">
        <v>17</v>
      </c>
      <c r="B22" s="13"/>
      <c r="C22" s="14"/>
      <c r="D22" s="16">
        <v>0</v>
      </c>
      <c r="E22" s="12" t="s">
        <v>17</v>
      </c>
      <c r="F22" s="13"/>
      <c r="G22" s="14"/>
      <c r="H22" s="16">
        <v>0</v>
      </c>
    </row>
    <row r="23" spans="1:9" ht="78" x14ac:dyDescent="0.3">
      <c r="A23" s="6" t="s">
        <v>28</v>
      </c>
      <c r="B23" s="17"/>
      <c r="C23" s="18"/>
      <c r="D23" s="19">
        <f>D24+D25+D26</f>
        <v>0</v>
      </c>
      <c r="E23" s="9" t="s">
        <v>29</v>
      </c>
      <c r="F23" s="20"/>
      <c r="G23" s="21"/>
      <c r="H23" s="22">
        <f>H24+H25+H26</f>
        <v>0</v>
      </c>
    </row>
    <row r="24" spans="1:9" x14ac:dyDescent="0.3">
      <c r="A24" s="12" t="s">
        <v>20</v>
      </c>
      <c r="B24" s="13"/>
      <c r="C24" s="14"/>
      <c r="D24" s="15">
        <v>0</v>
      </c>
      <c r="E24" s="12" t="s">
        <v>21</v>
      </c>
      <c r="F24" s="13"/>
      <c r="G24" s="14"/>
      <c r="H24" s="15">
        <v>0</v>
      </c>
    </row>
    <row r="25" spans="1:9" ht="41.4" x14ac:dyDescent="0.3">
      <c r="A25" s="12" t="s">
        <v>22</v>
      </c>
      <c r="B25" s="13"/>
      <c r="C25" s="14"/>
      <c r="D25" s="15">
        <v>0</v>
      </c>
      <c r="E25" s="12" t="s">
        <v>23</v>
      </c>
      <c r="F25" s="13"/>
      <c r="G25" s="14"/>
      <c r="H25" s="15">
        <v>0</v>
      </c>
    </row>
    <row r="26" spans="1:9" ht="27.6" x14ac:dyDescent="0.3">
      <c r="A26" s="12" t="s">
        <v>24</v>
      </c>
      <c r="B26" s="13"/>
      <c r="C26" s="14"/>
      <c r="D26" s="15">
        <v>0</v>
      </c>
      <c r="E26" s="12" t="s">
        <v>25</v>
      </c>
      <c r="F26" s="13"/>
      <c r="G26" s="14"/>
      <c r="H26" s="15">
        <v>0</v>
      </c>
    </row>
    <row r="27" spans="1:9" ht="15" customHeight="1" x14ac:dyDescent="0.3">
      <c r="A27" s="123" t="s">
        <v>30</v>
      </c>
      <c r="B27" s="123"/>
      <c r="C27" s="123"/>
      <c r="D27" s="123"/>
      <c r="E27" s="124" t="s">
        <v>31</v>
      </c>
      <c r="F27" s="124"/>
      <c r="G27" s="124"/>
      <c r="H27" s="124"/>
    </row>
    <row r="28" spans="1:9" ht="31.2" customHeight="1" x14ac:dyDescent="0.3">
      <c r="A28" s="6" t="s">
        <v>32</v>
      </c>
      <c r="B28" s="23"/>
      <c r="C28" s="18"/>
      <c r="D28" s="7">
        <f>SUM(D29:D33)</f>
        <v>70000</v>
      </c>
      <c r="E28" s="9" t="s">
        <v>33</v>
      </c>
      <c r="F28" s="24"/>
      <c r="G28" s="21"/>
      <c r="H28" s="10">
        <f>SUM(H29:H33)</f>
        <v>0</v>
      </c>
      <c r="I28" t="s">
        <v>34</v>
      </c>
    </row>
    <row r="29" spans="1:9" ht="15" customHeight="1" x14ac:dyDescent="0.3">
      <c r="A29" s="12" t="s">
        <v>14</v>
      </c>
      <c r="B29" s="25"/>
      <c r="C29" s="26"/>
      <c r="D29" s="16">
        <v>0</v>
      </c>
      <c r="E29" s="117" t="s">
        <v>16</v>
      </c>
      <c r="F29" s="118"/>
      <c r="G29" s="119"/>
      <c r="H29" s="120">
        <v>0</v>
      </c>
    </row>
    <row r="30" spans="1:9" x14ac:dyDescent="0.3">
      <c r="A30" s="12" t="s">
        <v>16</v>
      </c>
      <c r="B30" s="13"/>
      <c r="C30" s="14"/>
      <c r="D30" s="15">
        <v>0</v>
      </c>
      <c r="E30" s="117"/>
      <c r="F30" s="118"/>
      <c r="G30" s="119"/>
      <c r="H30" s="120"/>
    </row>
    <row r="31" spans="1:9" x14ac:dyDescent="0.3">
      <c r="A31" s="12" t="s">
        <v>35</v>
      </c>
      <c r="B31" s="13"/>
      <c r="C31" s="14"/>
      <c r="D31" s="15">
        <v>0</v>
      </c>
      <c r="E31" s="12" t="s">
        <v>36</v>
      </c>
      <c r="F31" s="13"/>
      <c r="G31" s="14"/>
      <c r="H31" s="15">
        <v>0</v>
      </c>
    </row>
    <row r="32" spans="1:9" ht="31.95" customHeight="1" x14ac:dyDescent="0.3">
      <c r="A32" s="12" t="s">
        <v>37</v>
      </c>
      <c r="B32" s="13">
        <v>1</v>
      </c>
      <c r="C32" s="14"/>
      <c r="D32" s="15">
        <v>30000</v>
      </c>
      <c r="E32" s="117" t="s">
        <v>38</v>
      </c>
      <c r="F32" s="121"/>
      <c r="G32" s="122"/>
      <c r="H32" s="120"/>
    </row>
    <row r="33" spans="1:8" ht="31.95" customHeight="1" x14ac:dyDescent="0.3">
      <c r="A33" s="12" t="s">
        <v>39</v>
      </c>
      <c r="B33" s="103" t="s">
        <v>168</v>
      </c>
      <c r="C33" s="14"/>
      <c r="D33" s="15">
        <v>40000</v>
      </c>
      <c r="E33" s="117"/>
      <c r="F33" s="121"/>
      <c r="G33" s="122"/>
      <c r="H33" s="120"/>
    </row>
    <row r="34" spans="1:8" ht="30.6" customHeight="1" x14ac:dyDescent="0.3">
      <c r="A34" s="114" t="s">
        <v>40</v>
      </c>
      <c r="B34" s="114"/>
      <c r="C34" s="114"/>
      <c r="D34" s="114"/>
      <c r="E34" s="115" t="s">
        <v>41</v>
      </c>
      <c r="F34" s="115"/>
      <c r="G34" s="115"/>
      <c r="H34" s="115"/>
    </row>
    <row r="35" spans="1:8" ht="46.8" x14ac:dyDescent="0.3">
      <c r="A35" s="6" t="s">
        <v>42</v>
      </c>
      <c r="B35" s="17"/>
      <c r="C35" s="18"/>
      <c r="D35" s="7">
        <f>SUM(D36:D39)</f>
        <v>35000</v>
      </c>
      <c r="E35" s="9" t="s">
        <v>42</v>
      </c>
      <c r="F35" s="20"/>
      <c r="G35" s="21"/>
      <c r="H35" s="10">
        <f>SUM(H36:H38)</f>
        <v>0</v>
      </c>
    </row>
    <row r="36" spans="1:8" ht="69" x14ac:dyDescent="0.3">
      <c r="A36" s="12" t="s">
        <v>43</v>
      </c>
      <c r="B36" s="13"/>
      <c r="C36" s="14"/>
      <c r="D36" s="27">
        <v>0</v>
      </c>
      <c r="E36" s="12" t="s">
        <v>44</v>
      </c>
      <c r="F36" s="13"/>
      <c r="G36" s="14"/>
      <c r="H36" s="27">
        <v>0</v>
      </c>
    </row>
    <row r="37" spans="1:8" ht="27.6" x14ac:dyDescent="0.3">
      <c r="A37" s="12" t="s">
        <v>45</v>
      </c>
      <c r="B37" s="13"/>
      <c r="C37" s="14"/>
      <c r="D37" s="27">
        <v>0</v>
      </c>
      <c r="E37" s="12" t="s">
        <v>46</v>
      </c>
      <c r="F37" s="13"/>
      <c r="G37" s="14"/>
      <c r="H37" s="27">
        <v>0</v>
      </c>
    </row>
    <row r="38" spans="1:8" ht="27.6" x14ac:dyDescent="0.3">
      <c r="A38" s="12" t="s">
        <v>47</v>
      </c>
      <c r="B38" s="13" t="s">
        <v>170</v>
      </c>
      <c r="C38" s="14"/>
      <c r="D38" s="27">
        <v>35000</v>
      </c>
      <c r="E38" s="12" t="s">
        <v>48</v>
      </c>
      <c r="F38" s="13"/>
      <c r="G38" s="14"/>
      <c r="H38" s="27">
        <v>0</v>
      </c>
    </row>
    <row r="39" spans="1:8" ht="27.6" x14ac:dyDescent="0.3">
      <c r="A39" s="12" t="s">
        <v>49</v>
      </c>
      <c r="B39" s="13"/>
      <c r="C39" s="14"/>
      <c r="D39" s="27">
        <v>0</v>
      </c>
    </row>
    <row r="40" spans="1:8" ht="45" customHeight="1" x14ac:dyDescent="0.3">
      <c r="A40" s="116" t="s">
        <v>50</v>
      </c>
      <c r="B40" s="116"/>
      <c r="C40" s="116"/>
      <c r="D40" s="116"/>
      <c r="E40" s="116" t="s">
        <v>50</v>
      </c>
      <c r="F40" s="116"/>
      <c r="G40" s="116"/>
      <c r="H40" s="116"/>
    </row>
    <row r="41" spans="1:8" x14ac:dyDescent="0.3">
      <c r="B41" s="28"/>
      <c r="C41" s="28"/>
    </row>
    <row r="43" spans="1:8" x14ac:dyDescent="0.3">
      <c r="B43" s="28"/>
      <c r="C43" s="28"/>
    </row>
    <row r="44" spans="1:8" x14ac:dyDescent="0.3">
      <c r="B44" s="29"/>
      <c r="C44" s="29"/>
    </row>
    <row r="47" spans="1:8" x14ac:dyDescent="0.3">
      <c r="B47" s="28"/>
      <c r="C47" s="28"/>
    </row>
    <row r="48" spans="1:8" x14ac:dyDescent="0.3">
      <c r="B48" s="29"/>
      <c r="C48" s="29"/>
    </row>
    <row r="51" spans="2:3" x14ac:dyDescent="0.3">
      <c r="B51" s="29"/>
      <c r="C51" s="29"/>
    </row>
    <row r="53" spans="2:3" x14ac:dyDescent="0.3">
      <c r="B53" s="28"/>
      <c r="C53" s="28"/>
    </row>
    <row r="54" spans="2:3" x14ac:dyDescent="0.3">
      <c r="B54" s="29"/>
      <c r="C54" s="29"/>
    </row>
  </sheetData>
  <mergeCells count="39">
    <mergeCell ref="B1:D1"/>
    <mergeCell ref="B2:D2"/>
    <mergeCell ref="B3:D3"/>
    <mergeCell ref="B4:D4"/>
    <mergeCell ref="B5:D5"/>
    <mergeCell ref="A7:D7"/>
    <mergeCell ref="E7:H7"/>
    <mergeCell ref="A8:A9"/>
    <mergeCell ref="B8:B9"/>
    <mergeCell ref="C8:C9"/>
    <mergeCell ref="D8:D9"/>
    <mergeCell ref="E8:E9"/>
    <mergeCell ref="F8:F9"/>
    <mergeCell ref="G8:G9"/>
    <mergeCell ref="H8:H9"/>
    <mergeCell ref="A10:D10"/>
    <mergeCell ref="E10:H10"/>
    <mergeCell ref="E12:E13"/>
    <mergeCell ref="F12:F13"/>
    <mergeCell ref="G12:G13"/>
    <mergeCell ref="H12:H13"/>
    <mergeCell ref="E20:E21"/>
    <mergeCell ref="F20:F21"/>
    <mergeCell ref="G20:G21"/>
    <mergeCell ref="H20:H21"/>
    <mergeCell ref="A27:D27"/>
    <mergeCell ref="E27:H27"/>
    <mergeCell ref="A34:D34"/>
    <mergeCell ref="E34:H34"/>
    <mergeCell ref="A40:D40"/>
    <mergeCell ref="E40:H40"/>
    <mergeCell ref="E29:E30"/>
    <mergeCell ref="F29:F30"/>
    <mergeCell ref="G29:G30"/>
    <mergeCell ref="H29:H30"/>
    <mergeCell ref="E32:E33"/>
    <mergeCell ref="F32:F33"/>
    <mergeCell ref="G32:G33"/>
    <mergeCell ref="H32:H33"/>
  </mergeCells>
  <pageMargins left="0.7" right="0.7" top="0.75" bottom="0.75" header="0.51180555555555496" footer="0.51180555555555496"/>
  <pageSetup paperSize="9" scale="35" firstPageNumber="0" orientation="landscape"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4"/>
  <sheetViews>
    <sheetView view="pageBreakPreview" topLeftCell="A8" zoomScaleNormal="100" workbookViewId="0">
      <selection activeCell="D12" sqref="D12"/>
    </sheetView>
  </sheetViews>
  <sheetFormatPr defaultColWidth="8.6640625" defaultRowHeight="14.4" x14ac:dyDescent="0.3"/>
  <cols>
    <col min="1" max="1" width="48.33203125" customWidth="1"/>
    <col min="2" max="2" width="26.88671875" customWidth="1"/>
  </cols>
  <sheetData>
    <row r="1" spans="1:2" ht="101.4" customHeight="1" x14ac:dyDescent="0.3">
      <c r="A1" s="2" t="s">
        <v>0</v>
      </c>
      <c r="B1" s="107" t="s">
        <v>187</v>
      </c>
    </row>
    <row r="2" spans="1:2" x14ac:dyDescent="0.3">
      <c r="A2" s="3"/>
      <c r="B2" s="4"/>
    </row>
    <row r="3" spans="1:2" ht="30.6" customHeight="1" x14ac:dyDescent="0.3">
      <c r="A3" s="128" t="s">
        <v>51</v>
      </c>
      <c r="B3" s="128"/>
    </row>
    <row r="4" spans="1:2" ht="48.6" customHeight="1" x14ac:dyDescent="0.3">
      <c r="A4" s="30" t="s">
        <v>52</v>
      </c>
      <c r="B4" s="31" t="s">
        <v>183</v>
      </c>
    </row>
    <row r="5" spans="1:2" ht="28.8" x14ac:dyDescent="0.3">
      <c r="A5" s="30" t="s">
        <v>53</v>
      </c>
      <c r="B5" s="31" t="s">
        <v>182</v>
      </c>
    </row>
    <row r="6" spans="1:2" ht="28.8" x14ac:dyDescent="0.3">
      <c r="A6" s="30" t="s">
        <v>54</v>
      </c>
      <c r="B6" s="31" t="s">
        <v>55</v>
      </c>
    </row>
    <row r="7" spans="1:2" ht="38.4" customHeight="1" x14ac:dyDescent="0.3">
      <c r="A7" s="30" t="s">
        <v>56</v>
      </c>
      <c r="B7" s="31" t="s">
        <v>184</v>
      </c>
    </row>
    <row r="8" spans="1:2" ht="25.2" customHeight="1" x14ac:dyDescent="0.3">
      <c r="A8" s="30" t="s">
        <v>57</v>
      </c>
      <c r="B8" s="31" t="s">
        <v>185</v>
      </c>
    </row>
    <row r="9" spans="1:2" ht="45.6" customHeight="1" x14ac:dyDescent="0.3">
      <c r="A9" s="128" t="s">
        <v>58</v>
      </c>
      <c r="B9" s="128"/>
    </row>
    <row r="10" spans="1:2" ht="48" customHeight="1" x14ac:dyDescent="0.3">
      <c r="A10" s="32" t="s">
        <v>59</v>
      </c>
      <c r="B10" s="16" t="s">
        <v>161</v>
      </c>
    </row>
    <row r="11" spans="1:2" ht="41.4" customHeight="1" x14ac:dyDescent="0.3">
      <c r="A11" s="32" t="s">
        <v>60</v>
      </c>
      <c r="B11" s="16" t="s">
        <v>186</v>
      </c>
    </row>
    <row r="12" spans="1:2" ht="70.2" customHeight="1" x14ac:dyDescent="0.3">
      <c r="A12" s="32" t="s">
        <v>61</v>
      </c>
      <c r="B12" s="113" t="s">
        <v>163</v>
      </c>
    </row>
    <row r="13" spans="1:2" ht="51" customHeight="1" x14ac:dyDescent="0.3">
      <c r="A13" s="32" t="s">
        <v>62</v>
      </c>
      <c r="B13" s="96" t="s">
        <v>162</v>
      </c>
    </row>
    <row r="14" spans="1:2" ht="28.8" x14ac:dyDescent="0.3">
      <c r="A14" s="33" t="s">
        <v>63</v>
      </c>
      <c r="B14" s="34" t="s">
        <v>64</v>
      </c>
    </row>
  </sheetData>
  <mergeCells count="2">
    <mergeCell ref="A3:B3"/>
    <mergeCell ref="A9:B9"/>
  </mergeCells>
  <pageMargins left="0.7" right="0.7" top="0.75" bottom="0.75" header="0.51180555555555496" footer="0.51180555555555496"/>
  <pageSetup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J44"/>
  <sheetViews>
    <sheetView view="pageBreakPreview" topLeftCell="A10" zoomScale="70" zoomScaleNormal="70" zoomScaleSheetLayoutView="70" workbookViewId="0">
      <selection activeCell="J22" sqref="J22"/>
    </sheetView>
  </sheetViews>
  <sheetFormatPr defaultColWidth="8.6640625" defaultRowHeight="14.4" x14ac:dyDescent="0.3"/>
  <cols>
    <col min="1" max="1" width="40.5546875" style="1" customWidth="1"/>
    <col min="2" max="2" width="18.5546875" customWidth="1"/>
    <col min="3" max="3" width="23.109375" customWidth="1"/>
    <col min="4" max="4" width="20.5546875" customWidth="1"/>
    <col min="5" max="5" width="17.44140625" customWidth="1"/>
    <col min="6" max="6" width="16.6640625" customWidth="1"/>
    <col min="7" max="7" width="18" customWidth="1"/>
    <col min="8" max="8" width="19" customWidth="1"/>
    <col min="10" max="10" width="42.44140625" customWidth="1"/>
    <col min="11" max="11" width="22.5546875" customWidth="1"/>
  </cols>
  <sheetData>
    <row r="1" spans="1:10" ht="49.5" customHeight="1" x14ac:dyDescent="0.3">
      <c r="A1" s="2" t="s">
        <v>0</v>
      </c>
      <c r="B1" s="140" t="s">
        <v>187</v>
      </c>
      <c r="C1" s="140"/>
      <c r="D1" s="140"/>
    </row>
    <row r="2" spans="1:10" ht="21.75" customHeight="1" x14ac:dyDescent="0.3">
      <c r="A2" s="3"/>
      <c r="B2" s="4"/>
      <c r="C2" s="4"/>
      <c r="D2" s="4"/>
    </row>
    <row r="3" spans="1:10" s="5" customFormat="1" ht="18" customHeight="1" x14ac:dyDescent="0.3">
      <c r="A3" s="128" t="s">
        <v>65</v>
      </c>
      <c r="B3" s="128"/>
      <c r="C3" s="128"/>
      <c r="D3" s="128"/>
    </row>
    <row r="4" spans="1:10" s="5" customFormat="1" ht="36" customHeight="1" x14ac:dyDescent="0.3">
      <c r="A4" s="35" t="s">
        <v>66</v>
      </c>
      <c r="B4" s="16">
        <f>3512+30</f>
        <v>3542</v>
      </c>
      <c r="C4" s="36"/>
      <c r="D4" s="36"/>
      <c r="E4" s="104"/>
    </row>
    <row r="5" spans="1:10" ht="29.4" customHeight="1" x14ac:dyDescent="0.3">
      <c r="A5" s="37" t="s">
        <v>67</v>
      </c>
      <c r="B5" s="16">
        <f>3452-340</f>
        <v>3112</v>
      </c>
      <c r="C5" s="38"/>
      <c r="D5" s="39"/>
      <c r="E5" s="105"/>
    </row>
    <row r="6" spans="1:10" x14ac:dyDescent="0.3">
      <c r="A6" s="40" t="s">
        <v>68</v>
      </c>
      <c r="B6" s="16">
        <f>1532-8</f>
        <v>1524</v>
      </c>
      <c r="C6" s="38"/>
      <c r="D6" s="41"/>
      <c r="E6" s="42"/>
    </row>
    <row r="7" spans="1:10" x14ac:dyDescent="0.3">
      <c r="A7" s="40" t="s">
        <v>69</v>
      </c>
      <c r="B7" s="16">
        <f>3112-6-6-3-3-1-1-8-2</f>
        <v>3082</v>
      </c>
      <c r="C7" s="43">
        <f>B7/B5</f>
        <v>0.99035989717223649</v>
      </c>
      <c r="D7" s="41"/>
      <c r="E7" s="106"/>
    </row>
    <row r="8" spans="1:10" ht="28.8" x14ac:dyDescent="0.3">
      <c r="A8" s="40" t="s">
        <v>70</v>
      </c>
      <c r="B8" s="16">
        <f>3112-2</f>
        <v>3110</v>
      </c>
      <c r="C8" s="43">
        <f>B8/B5</f>
        <v>0.99935732647814912</v>
      </c>
      <c r="D8" s="44"/>
      <c r="E8" s="106"/>
    </row>
    <row r="9" spans="1:10" ht="41.4" x14ac:dyDescent="0.3">
      <c r="A9" s="45"/>
      <c r="B9" s="17"/>
      <c r="C9" s="46" t="s">
        <v>71</v>
      </c>
      <c r="D9" s="46" t="s">
        <v>72</v>
      </c>
      <c r="E9" s="47"/>
      <c r="G9" s="141"/>
      <c r="H9" s="141"/>
      <c r="I9" s="141"/>
      <c r="J9" s="141"/>
    </row>
    <row r="10" spans="1:10" ht="15.6" x14ac:dyDescent="0.3">
      <c r="A10" s="37" t="s">
        <v>73</v>
      </c>
      <c r="B10" s="48">
        <f>B11+B12</f>
        <v>3.9499999999999997</v>
      </c>
      <c r="C10" s="49">
        <f>C11+C12</f>
        <v>0</v>
      </c>
      <c r="D10" s="49">
        <f>D11+D12</f>
        <v>0</v>
      </c>
      <c r="E10" s="42"/>
    </row>
    <row r="11" spans="1:10" x14ac:dyDescent="0.3">
      <c r="A11" s="40" t="s">
        <v>74</v>
      </c>
      <c r="B11" s="50">
        <v>2.5499999999999998</v>
      </c>
      <c r="C11" s="16">
        <v>0</v>
      </c>
      <c r="D11" s="16">
        <v>0</v>
      </c>
      <c r="E11" s="42"/>
    </row>
    <row r="12" spans="1:10" x14ac:dyDescent="0.3">
      <c r="A12" s="40" t="s">
        <v>75</v>
      </c>
      <c r="B12" s="50">
        <v>1.4</v>
      </c>
      <c r="C12" s="16">
        <v>0</v>
      </c>
      <c r="D12" s="16">
        <v>0</v>
      </c>
      <c r="E12" s="42"/>
    </row>
    <row r="13" spans="1:10" ht="15.6" x14ac:dyDescent="0.3">
      <c r="A13" s="51" t="s">
        <v>76</v>
      </c>
      <c r="B13" s="16">
        <v>2</v>
      </c>
      <c r="C13" s="38"/>
      <c r="D13" s="38"/>
      <c r="E13" s="42"/>
    </row>
    <row r="14" spans="1:10" x14ac:dyDescent="0.3">
      <c r="A14" s="12" t="s">
        <v>77</v>
      </c>
      <c r="B14" s="16">
        <v>0</v>
      </c>
      <c r="C14" s="38"/>
      <c r="D14" s="38"/>
      <c r="E14" s="42"/>
    </row>
    <row r="15" spans="1:10" ht="59.4" customHeight="1" x14ac:dyDescent="0.3">
      <c r="A15" s="52" t="s">
        <v>78</v>
      </c>
      <c r="B15" s="16">
        <v>2</v>
      </c>
      <c r="C15" s="143" t="s">
        <v>172</v>
      </c>
      <c r="D15" s="144"/>
    </row>
    <row r="16" spans="1:10" ht="15.6" x14ac:dyDescent="0.3">
      <c r="A16" s="37" t="s">
        <v>79</v>
      </c>
      <c r="B16" s="27">
        <v>2</v>
      </c>
      <c r="C16" s="143" t="s">
        <v>171</v>
      </c>
      <c r="D16" s="144"/>
    </row>
    <row r="17" spans="1:8" ht="15.6" x14ac:dyDescent="0.3">
      <c r="A17" s="37" t="s">
        <v>80</v>
      </c>
      <c r="B17" s="57">
        <v>2.7</v>
      </c>
      <c r="C17" s="53"/>
      <c r="D17" s="53"/>
      <c r="E17" s="47"/>
    </row>
    <row r="18" spans="1:8" ht="45.6" customHeight="1" x14ac:dyDescent="0.3">
      <c r="A18" s="54" t="s">
        <v>82</v>
      </c>
      <c r="B18" s="16">
        <v>0</v>
      </c>
      <c r="C18" s="38"/>
      <c r="D18" s="38"/>
      <c r="E18" s="42"/>
    </row>
    <row r="19" spans="1:8" ht="62.4" customHeight="1" x14ac:dyDescent="0.3">
      <c r="A19" s="54" t="s">
        <v>83</v>
      </c>
      <c r="B19" s="100" t="s">
        <v>173</v>
      </c>
      <c r="C19" s="38"/>
      <c r="D19" s="38"/>
      <c r="E19" s="42"/>
    </row>
    <row r="20" spans="1:8" ht="54.6" customHeight="1" x14ac:dyDescent="0.3">
      <c r="A20" s="54" t="s">
        <v>84</v>
      </c>
      <c r="B20" s="55">
        <v>1</v>
      </c>
      <c r="C20" s="143" t="s">
        <v>174</v>
      </c>
      <c r="D20" s="144"/>
    </row>
    <row r="21" spans="1:8" ht="31.2" x14ac:dyDescent="0.3">
      <c r="A21" s="54" t="s">
        <v>85</v>
      </c>
      <c r="B21" s="56">
        <v>347000</v>
      </c>
      <c r="C21" s="38"/>
      <c r="D21" s="38"/>
    </row>
    <row r="22" spans="1:8" ht="109.2" x14ac:dyDescent="0.3">
      <c r="A22" s="54" t="s">
        <v>86</v>
      </c>
      <c r="B22" s="56" t="s">
        <v>81</v>
      </c>
      <c r="C22" s="38"/>
      <c r="D22" s="38"/>
    </row>
    <row r="23" spans="1:8" ht="15.75" customHeight="1" x14ac:dyDescent="0.3">
      <c r="A23" s="142" t="s">
        <v>87</v>
      </c>
      <c r="B23" s="142"/>
      <c r="C23" s="142"/>
      <c r="D23" s="142"/>
      <c r="E23" s="105"/>
    </row>
    <row r="24" spans="1:8" ht="31.2" x14ac:dyDescent="0.3">
      <c r="A24" s="37" t="s">
        <v>88</v>
      </c>
      <c r="B24" s="16">
        <v>3550</v>
      </c>
      <c r="C24" s="38"/>
      <c r="D24" s="39"/>
      <c r="E24" s="105"/>
    </row>
    <row r="25" spans="1:8" x14ac:dyDescent="0.3">
      <c r="A25" s="40" t="s">
        <v>68</v>
      </c>
      <c r="B25" s="16">
        <f>1532</f>
        <v>1532</v>
      </c>
      <c r="C25" s="38"/>
      <c r="D25" s="41"/>
      <c r="E25" s="105"/>
    </row>
    <row r="26" spans="1:8" x14ac:dyDescent="0.3">
      <c r="A26" s="40" t="s">
        <v>69</v>
      </c>
      <c r="B26" s="111">
        <v>3450</v>
      </c>
      <c r="C26" s="43">
        <f>B26/B24</f>
        <v>0.971830985915493</v>
      </c>
      <c r="D26" s="41"/>
      <c r="E26" s="105"/>
    </row>
    <row r="27" spans="1:8" ht="28.8" x14ac:dyDescent="0.3">
      <c r="A27" s="40" t="s">
        <v>70</v>
      </c>
      <c r="B27" s="111">
        <v>3500</v>
      </c>
      <c r="C27" s="43">
        <f>B27/B24</f>
        <v>0.9859154929577465</v>
      </c>
      <c r="D27" s="44"/>
      <c r="E27" s="105"/>
    </row>
    <row r="28" spans="1:8" ht="41.4" x14ac:dyDescent="0.3">
      <c r="A28" s="45"/>
      <c r="B28" s="17"/>
      <c r="C28" s="46" t="s">
        <v>71</v>
      </c>
      <c r="D28" s="46" t="s">
        <v>72</v>
      </c>
      <c r="E28" s="47"/>
    </row>
    <row r="29" spans="1:8" ht="19.2" customHeight="1" x14ac:dyDescent="0.3">
      <c r="A29" s="37" t="s">
        <v>89</v>
      </c>
      <c r="B29" s="57">
        <v>7.4</v>
      </c>
      <c r="C29" s="27">
        <v>0</v>
      </c>
      <c r="D29" s="27">
        <v>0</v>
      </c>
      <c r="E29" s="101"/>
    </row>
    <row r="30" spans="1:8" ht="19.2" customHeight="1" x14ac:dyDescent="0.3">
      <c r="A30" s="37" t="s">
        <v>79</v>
      </c>
      <c r="B30" s="27">
        <v>3</v>
      </c>
      <c r="C30" s="53"/>
      <c r="D30" s="58"/>
      <c r="E30" s="102"/>
    </row>
    <row r="31" spans="1:8" ht="37.200000000000003" customHeight="1" x14ac:dyDescent="0.3">
      <c r="A31" s="37" t="s">
        <v>90</v>
      </c>
      <c r="B31" s="27" t="s">
        <v>91</v>
      </c>
      <c r="C31" s="53"/>
      <c r="D31" s="58"/>
      <c r="E31" s="102" t="s">
        <v>167</v>
      </c>
    </row>
    <row r="32" spans="1:8" ht="45" customHeight="1" x14ac:dyDescent="0.3">
      <c r="A32" s="59" t="s">
        <v>92</v>
      </c>
      <c r="B32" s="60" t="s">
        <v>93</v>
      </c>
      <c r="C32" s="60" t="s">
        <v>94</v>
      </c>
      <c r="D32" s="60" t="s">
        <v>95</v>
      </c>
      <c r="E32" s="60" t="s">
        <v>96</v>
      </c>
      <c r="F32" s="60" t="s">
        <v>97</v>
      </c>
      <c r="G32" s="60" t="s">
        <v>98</v>
      </c>
      <c r="H32" s="60" t="s">
        <v>99</v>
      </c>
    </row>
    <row r="33" spans="1:8" x14ac:dyDescent="0.3">
      <c r="A33" s="61" t="s">
        <v>100</v>
      </c>
      <c r="B33" s="62" t="s">
        <v>101</v>
      </c>
      <c r="C33" s="62">
        <v>2012</v>
      </c>
      <c r="D33" s="62">
        <v>750</v>
      </c>
      <c r="E33" s="62">
        <v>147000</v>
      </c>
      <c r="F33" s="62">
        <v>40</v>
      </c>
      <c r="G33" s="62">
        <v>25</v>
      </c>
      <c r="H33" s="62">
        <v>100211</v>
      </c>
    </row>
    <row r="34" spans="1:8" x14ac:dyDescent="0.3">
      <c r="A34" s="61"/>
      <c r="B34" s="62"/>
      <c r="C34" s="62"/>
      <c r="D34" s="62"/>
      <c r="E34" s="62"/>
      <c r="F34" s="62"/>
      <c r="G34" s="62"/>
      <c r="H34" s="62"/>
    </row>
    <row r="35" spans="1:8" x14ac:dyDescent="0.3">
      <c r="A35" s="61"/>
      <c r="B35" s="62"/>
      <c r="C35" s="62"/>
      <c r="D35" s="62"/>
      <c r="E35" s="62"/>
      <c r="F35" s="62"/>
      <c r="G35" s="62"/>
      <c r="H35" s="62"/>
    </row>
    <row r="36" spans="1:8" ht="57.6" x14ac:dyDescent="0.3">
      <c r="A36" s="59" t="s">
        <v>102</v>
      </c>
      <c r="B36" s="60" t="s">
        <v>93</v>
      </c>
      <c r="C36" s="60" t="s">
        <v>94</v>
      </c>
      <c r="D36" s="60" t="s">
        <v>95</v>
      </c>
      <c r="E36" s="60" t="s">
        <v>103</v>
      </c>
      <c r="F36" s="60" t="s">
        <v>97</v>
      </c>
      <c r="G36" s="60" t="s">
        <v>98</v>
      </c>
      <c r="H36" s="60" t="s">
        <v>104</v>
      </c>
    </row>
    <row r="37" spans="1:8" x14ac:dyDescent="0.3">
      <c r="A37" s="61" t="s">
        <v>105</v>
      </c>
      <c r="B37" s="62" t="s">
        <v>101</v>
      </c>
      <c r="C37" s="62">
        <v>2012</v>
      </c>
      <c r="D37" s="62">
        <v>750</v>
      </c>
      <c r="E37" s="62">
        <v>140437</v>
      </c>
      <c r="F37" s="62">
        <v>40</v>
      </c>
      <c r="G37" s="62">
        <v>25</v>
      </c>
      <c r="H37" s="62" t="s">
        <v>91</v>
      </c>
    </row>
    <row r="38" spans="1:8" x14ac:dyDescent="0.3">
      <c r="A38" s="61" t="s">
        <v>106</v>
      </c>
      <c r="B38" s="62"/>
      <c r="C38" s="62"/>
      <c r="D38" s="62"/>
      <c r="E38" s="62"/>
      <c r="F38" s="62"/>
      <c r="G38" s="62"/>
      <c r="H38" s="62"/>
    </row>
    <row r="39" spans="1:8" x14ac:dyDescent="0.3">
      <c r="A39" s="61" t="s">
        <v>107</v>
      </c>
      <c r="B39" s="62"/>
      <c r="C39" s="62"/>
      <c r="D39" s="62"/>
      <c r="E39" s="62"/>
      <c r="F39" s="62"/>
      <c r="G39" s="62"/>
      <c r="H39" s="62"/>
    </row>
    <row r="40" spans="1:8" ht="57.6" x14ac:dyDescent="0.3">
      <c r="A40" s="59" t="s">
        <v>108</v>
      </c>
      <c r="B40" s="60" t="s">
        <v>93</v>
      </c>
      <c r="C40" s="60" t="s">
        <v>94</v>
      </c>
      <c r="D40" s="60" t="s">
        <v>109</v>
      </c>
      <c r="E40" s="60" t="s">
        <v>97</v>
      </c>
      <c r="F40" s="60" t="s">
        <v>98</v>
      </c>
      <c r="G40" s="60" t="s">
        <v>110</v>
      </c>
    </row>
    <row r="41" spans="1:8" x14ac:dyDescent="0.3">
      <c r="A41" s="61" t="s">
        <v>111</v>
      </c>
      <c r="B41" s="62" t="s">
        <v>101</v>
      </c>
      <c r="C41" s="62">
        <v>2012</v>
      </c>
      <c r="D41" s="62">
        <v>200</v>
      </c>
      <c r="E41" s="62">
        <v>40</v>
      </c>
      <c r="F41" s="62">
        <v>25</v>
      </c>
      <c r="G41" s="62" t="s">
        <v>91</v>
      </c>
      <c r="H41" s="63"/>
    </row>
    <row r="42" spans="1:8" x14ac:dyDescent="0.3">
      <c r="A42" s="61" t="s">
        <v>106</v>
      </c>
      <c r="B42" s="62"/>
      <c r="C42" s="62"/>
      <c r="D42" s="62"/>
      <c r="E42" s="62"/>
      <c r="F42" s="62"/>
      <c r="G42" s="62"/>
      <c r="H42" s="63"/>
    </row>
    <row r="43" spans="1:8" x14ac:dyDescent="0.3">
      <c r="A43" s="61" t="s">
        <v>107</v>
      </c>
      <c r="B43" s="62"/>
      <c r="C43" s="62"/>
      <c r="D43" s="62"/>
      <c r="E43" s="62"/>
      <c r="F43" s="62"/>
      <c r="G43" s="62"/>
      <c r="H43" s="63"/>
    </row>
    <row r="44" spans="1:8" x14ac:dyDescent="0.3">
      <c r="H44" s="5"/>
    </row>
  </sheetData>
  <mergeCells count="7">
    <mergeCell ref="B1:D1"/>
    <mergeCell ref="A3:D3"/>
    <mergeCell ref="G9:J9"/>
    <mergeCell ref="A23:D23"/>
    <mergeCell ref="C15:D15"/>
    <mergeCell ref="C16:D16"/>
    <mergeCell ref="C20:D20"/>
  </mergeCells>
  <pageMargins left="0.7" right="0.7" top="0.75" bottom="0.75" header="0.51180555555555496" footer="0.51180555555555496"/>
  <pageSetup paperSize="9" scale="39" firstPageNumber="0" orientation="landscape"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25"/>
  <sheetViews>
    <sheetView tabSelected="1" view="pageBreakPreview" zoomScale="70" zoomScaleNormal="90" zoomScaleSheetLayoutView="70" workbookViewId="0">
      <selection activeCell="B5" sqref="B5"/>
    </sheetView>
  </sheetViews>
  <sheetFormatPr defaultColWidth="8.6640625" defaultRowHeight="14.4" x14ac:dyDescent="0.3"/>
  <cols>
    <col min="1" max="1" width="39.109375" style="1" customWidth="1"/>
    <col min="2" max="2" width="17.5546875" customWidth="1"/>
    <col min="3" max="3" width="24.44140625" customWidth="1"/>
    <col min="4" max="5" width="20.5546875" customWidth="1"/>
    <col min="6" max="6" width="18" customWidth="1"/>
    <col min="7" max="8" width="16.33203125" customWidth="1"/>
    <col min="9" max="9" width="15.6640625" customWidth="1"/>
    <col min="10" max="10" width="12.6640625" customWidth="1"/>
    <col min="11" max="11" width="14" customWidth="1"/>
    <col min="12" max="12" width="42.44140625" customWidth="1"/>
    <col min="13" max="13" width="22.5546875" customWidth="1"/>
  </cols>
  <sheetData>
    <row r="1" spans="1:11" ht="49.5" customHeight="1" x14ac:dyDescent="0.3">
      <c r="A1" s="2" t="s">
        <v>0</v>
      </c>
      <c r="B1" s="148" t="str">
        <f>Ūdenssaimniec_ESOŠS_VĒRTĒJUMS!B1</f>
        <v>VANGAŽI</v>
      </c>
      <c r="C1" s="148"/>
      <c r="D1" s="148"/>
      <c r="E1" s="64"/>
      <c r="F1" s="47"/>
    </row>
    <row r="2" spans="1:11" ht="21.75" customHeight="1" x14ac:dyDescent="0.3">
      <c r="A2" s="3"/>
      <c r="B2" s="4"/>
      <c r="C2" s="4"/>
      <c r="D2" s="4"/>
      <c r="E2" s="4"/>
    </row>
    <row r="3" spans="1:11" s="5" customFormat="1" ht="18" customHeight="1" x14ac:dyDescent="0.3">
      <c r="A3" s="128" t="s">
        <v>112</v>
      </c>
      <c r="B3" s="128"/>
      <c r="C3" s="128"/>
      <c r="D3" s="128"/>
      <c r="E3" s="65"/>
    </row>
    <row r="4" spans="1:11" ht="29.4" customHeight="1" x14ac:dyDescent="0.3">
      <c r="A4" s="66" t="s">
        <v>113</v>
      </c>
      <c r="B4" s="16">
        <v>140100</v>
      </c>
      <c r="C4" s="38"/>
      <c r="D4" s="39"/>
      <c r="E4" s="67"/>
    </row>
    <row r="5" spans="1:11" ht="28.8" x14ac:dyDescent="0.3">
      <c r="A5" s="40" t="s">
        <v>114</v>
      </c>
      <c r="B5" s="16">
        <v>140000</v>
      </c>
      <c r="C5" s="68">
        <f>B5/B4</f>
        <v>0.99928622412562451</v>
      </c>
      <c r="D5" s="41"/>
      <c r="E5" s="69"/>
    </row>
    <row r="6" spans="1:11" ht="28.8" x14ac:dyDescent="0.3">
      <c r="A6" s="40" t="s">
        <v>115</v>
      </c>
      <c r="B6" s="16">
        <v>100</v>
      </c>
      <c r="C6" s="43">
        <f>B6/B4</f>
        <v>7.1377587437544611E-4</v>
      </c>
      <c r="D6" s="41"/>
      <c r="E6" s="69"/>
      <c r="F6" s="47"/>
    </row>
    <row r="7" spans="1:11" ht="57.6" x14ac:dyDescent="0.3">
      <c r="A7" s="70" t="s">
        <v>116</v>
      </c>
      <c r="B7" s="60" t="s">
        <v>93</v>
      </c>
      <c r="C7" s="60" t="s">
        <v>94</v>
      </c>
      <c r="D7" s="60" t="s">
        <v>95</v>
      </c>
      <c r="E7" s="60" t="s">
        <v>117</v>
      </c>
      <c r="F7" s="60" t="s">
        <v>118</v>
      </c>
      <c r="G7" s="60" t="s">
        <v>97</v>
      </c>
      <c r="H7" s="60" t="s">
        <v>98</v>
      </c>
      <c r="I7" s="60" t="s">
        <v>119</v>
      </c>
      <c r="J7" s="60" t="s">
        <v>120</v>
      </c>
      <c r="K7" s="60" t="s">
        <v>121</v>
      </c>
    </row>
    <row r="8" spans="1:11" s="73" customFormat="1" ht="86.4" customHeight="1" x14ac:dyDescent="0.3">
      <c r="A8" s="61" t="s">
        <v>122</v>
      </c>
      <c r="B8" s="62" t="s">
        <v>101</v>
      </c>
      <c r="C8" s="62">
        <v>2012</v>
      </c>
      <c r="D8" s="62">
        <v>950</v>
      </c>
      <c r="E8" s="62">
        <v>5060</v>
      </c>
      <c r="F8" s="62">
        <v>144000</v>
      </c>
      <c r="G8" s="62">
        <v>50</v>
      </c>
      <c r="H8" s="62">
        <v>25</v>
      </c>
      <c r="I8" s="62">
        <v>320000</v>
      </c>
      <c r="J8" s="71">
        <v>10</v>
      </c>
      <c r="K8" s="145" t="s">
        <v>169</v>
      </c>
    </row>
    <row r="9" spans="1:11" s="73" customFormat="1" x14ac:dyDescent="0.3">
      <c r="A9" s="61" t="s">
        <v>123</v>
      </c>
      <c r="B9" s="62"/>
      <c r="C9" s="62"/>
      <c r="D9" s="62"/>
      <c r="E9" s="62"/>
      <c r="F9" s="62"/>
      <c r="G9" s="62"/>
      <c r="H9" s="62"/>
      <c r="I9" s="62"/>
      <c r="J9" s="72"/>
      <c r="K9" s="146"/>
    </row>
    <row r="10" spans="1:11" s="73" customFormat="1" x14ac:dyDescent="0.3">
      <c r="A10" s="61" t="s">
        <v>124</v>
      </c>
      <c r="B10" s="62"/>
      <c r="C10" s="62"/>
      <c r="D10" s="62"/>
      <c r="E10" s="62"/>
      <c r="F10" s="62"/>
      <c r="G10" s="62"/>
      <c r="H10" s="62"/>
      <c r="I10" s="62"/>
      <c r="J10" s="72"/>
      <c r="K10" s="147"/>
    </row>
    <row r="11" spans="1:11" s="73" customFormat="1" ht="77.400000000000006" customHeight="1" x14ac:dyDescent="0.3">
      <c r="A11" s="74" t="s">
        <v>125</v>
      </c>
      <c r="B11" s="151" t="s">
        <v>164</v>
      </c>
      <c r="C11" s="152"/>
      <c r="D11" s="63"/>
      <c r="E11" s="63"/>
      <c r="F11" s="63"/>
      <c r="G11" s="63"/>
      <c r="H11" s="63"/>
      <c r="I11" s="63"/>
      <c r="J11" s="75"/>
      <c r="K11" s="75"/>
    </row>
    <row r="12" spans="1:11" s="73" customFormat="1" x14ac:dyDescent="0.3">
      <c r="A12" s="63"/>
      <c r="B12" s="63"/>
      <c r="C12" s="63"/>
      <c r="D12" s="63"/>
      <c r="E12" s="63"/>
      <c r="F12" s="63"/>
      <c r="G12" s="63"/>
      <c r="H12" s="63"/>
      <c r="I12" s="63"/>
      <c r="J12" s="75"/>
      <c r="K12" s="75"/>
    </row>
    <row r="13" spans="1:11" ht="46.95" customHeight="1" x14ac:dyDescent="0.3">
      <c r="A13" s="60" t="s">
        <v>126</v>
      </c>
      <c r="B13" s="60" t="s">
        <v>127</v>
      </c>
      <c r="C13" s="60" t="s">
        <v>128</v>
      </c>
      <c r="D13" s="60" t="s">
        <v>129</v>
      </c>
      <c r="E13" s="63"/>
      <c r="F13" s="73"/>
    </row>
    <row r="14" spans="1:11" ht="13.95" customHeight="1" x14ac:dyDescent="0.3">
      <c r="A14" s="149" t="s">
        <v>122</v>
      </c>
      <c r="B14" s="76" t="s">
        <v>130</v>
      </c>
      <c r="C14" s="77">
        <v>653</v>
      </c>
      <c r="D14" s="77">
        <v>12</v>
      </c>
      <c r="E14" s="78"/>
      <c r="F14" s="73"/>
    </row>
    <row r="15" spans="1:11" x14ac:dyDescent="0.3">
      <c r="A15" s="149"/>
      <c r="B15" s="76" t="s">
        <v>131</v>
      </c>
      <c r="C15" s="77">
        <v>1347</v>
      </c>
      <c r="D15" s="77">
        <v>58</v>
      </c>
      <c r="E15" s="78"/>
      <c r="F15" s="73"/>
    </row>
    <row r="16" spans="1:11" x14ac:dyDescent="0.3">
      <c r="A16" s="149"/>
      <c r="B16" s="76" t="s">
        <v>132</v>
      </c>
      <c r="C16" s="77">
        <v>260</v>
      </c>
      <c r="D16" s="77">
        <v>19</v>
      </c>
      <c r="E16" s="78"/>
      <c r="F16" s="73"/>
    </row>
    <row r="17" spans="1:6" x14ac:dyDescent="0.3">
      <c r="A17" s="149"/>
      <c r="B17" s="76" t="s">
        <v>133</v>
      </c>
      <c r="C17" s="77">
        <v>80</v>
      </c>
      <c r="D17" s="77">
        <v>22</v>
      </c>
      <c r="E17" s="78"/>
      <c r="F17" s="73"/>
    </row>
    <row r="18" spans="1:6" x14ac:dyDescent="0.3">
      <c r="A18" s="149"/>
      <c r="B18" s="76" t="s">
        <v>134</v>
      </c>
      <c r="C18" s="77">
        <v>10</v>
      </c>
      <c r="D18" s="77">
        <v>4.5999999999999996</v>
      </c>
      <c r="E18" s="78"/>
      <c r="F18" s="73"/>
    </row>
    <row r="19" spans="1:6" ht="28.8" x14ac:dyDescent="0.3">
      <c r="A19" s="149"/>
      <c r="B19" s="79" t="s">
        <v>135</v>
      </c>
      <c r="C19" s="77">
        <v>4700</v>
      </c>
      <c r="D19" s="38"/>
      <c r="E19" s="78"/>
      <c r="F19" s="73"/>
    </row>
    <row r="20" spans="1:6" ht="29.4" customHeight="1" x14ac:dyDescent="0.3">
      <c r="A20" s="150" t="s">
        <v>123</v>
      </c>
      <c r="B20" s="80" t="s">
        <v>130</v>
      </c>
      <c r="C20" s="13"/>
      <c r="D20" s="13"/>
      <c r="E20" s="78"/>
      <c r="F20" s="73"/>
    </row>
    <row r="21" spans="1:6" x14ac:dyDescent="0.3">
      <c r="A21" s="150"/>
      <c r="B21" s="80" t="s">
        <v>131</v>
      </c>
      <c r="C21" s="13"/>
      <c r="D21" s="13"/>
      <c r="E21" s="78"/>
      <c r="F21" s="73"/>
    </row>
    <row r="22" spans="1:6" x14ac:dyDescent="0.3">
      <c r="A22" s="150"/>
      <c r="B22" s="80" t="s">
        <v>132</v>
      </c>
      <c r="C22" s="13"/>
      <c r="D22" s="13"/>
      <c r="E22" s="78"/>
      <c r="F22" s="73"/>
    </row>
    <row r="23" spans="1:6" x14ac:dyDescent="0.3">
      <c r="A23" s="150"/>
      <c r="B23" s="80" t="s">
        <v>133</v>
      </c>
      <c r="C23" s="13"/>
      <c r="D23" s="13"/>
      <c r="E23" s="78"/>
      <c r="F23" s="73"/>
    </row>
    <row r="24" spans="1:6" x14ac:dyDescent="0.3">
      <c r="A24" s="150"/>
      <c r="B24" s="80" t="s">
        <v>134</v>
      </c>
      <c r="C24" s="13"/>
      <c r="D24" s="13"/>
      <c r="E24" s="78"/>
      <c r="F24" s="73"/>
    </row>
    <row r="25" spans="1:6" ht="28.8" x14ac:dyDescent="0.3">
      <c r="A25" s="150"/>
      <c r="B25" s="79" t="s">
        <v>135</v>
      </c>
      <c r="C25" s="13"/>
      <c r="D25" s="38"/>
    </row>
  </sheetData>
  <mergeCells count="6">
    <mergeCell ref="K8:K10"/>
    <mergeCell ref="B1:D1"/>
    <mergeCell ref="A3:D3"/>
    <mergeCell ref="A14:A19"/>
    <mergeCell ref="A20:A25"/>
    <mergeCell ref="B11:C11"/>
  </mergeCells>
  <pageMargins left="0.7" right="0.7" top="0.75" bottom="0.75" header="0.51180555555555496" footer="0.51180555555555496"/>
  <pageSetup paperSize="9" scale="60" firstPageNumber="0" orientation="landscape"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E27"/>
  <sheetViews>
    <sheetView view="pageBreakPreview" topLeftCell="A14" zoomScaleNormal="110" workbookViewId="0">
      <selection activeCell="B37" sqref="B37"/>
    </sheetView>
  </sheetViews>
  <sheetFormatPr defaultColWidth="8.6640625" defaultRowHeight="14.4" x14ac:dyDescent="0.3"/>
  <cols>
    <col min="1" max="1" width="53.44140625" style="1" customWidth="1"/>
    <col min="2" max="2" width="42.6640625" customWidth="1"/>
    <col min="3" max="3" width="24.44140625" customWidth="1"/>
    <col min="4" max="4" width="24.44140625" style="73" customWidth="1"/>
    <col min="5" max="5" width="18" customWidth="1"/>
    <col min="6" max="7" width="16.33203125" customWidth="1"/>
    <col min="8" max="8" width="14.33203125" customWidth="1"/>
    <col min="9" max="9" width="12.6640625" customWidth="1"/>
    <col min="10" max="10" width="11.44140625" customWidth="1"/>
    <col min="11" max="11" width="42.44140625" customWidth="1"/>
    <col min="12" max="12" width="22.5546875" customWidth="1"/>
  </cols>
  <sheetData>
    <row r="1" spans="1:5" ht="49.5" customHeight="1" x14ac:dyDescent="0.3">
      <c r="A1" s="2" t="s">
        <v>0</v>
      </c>
      <c r="B1" s="153" t="str">
        <f>Ūdenssaimniec_ESOŠS_VĒRTĒJUMS!B1</f>
        <v>VANGAŽI</v>
      </c>
      <c r="C1" s="153"/>
      <c r="D1" s="64"/>
      <c r="E1" s="47"/>
    </row>
    <row r="2" spans="1:5" ht="21.75" customHeight="1" x14ac:dyDescent="0.3">
      <c r="A2" s="3"/>
      <c r="B2" s="4"/>
      <c r="C2" s="4"/>
      <c r="D2" s="4"/>
    </row>
    <row r="3" spans="1:5" s="5" customFormat="1" ht="18" customHeight="1" x14ac:dyDescent="0.3">
      <c r="A3" s="128" t="s">
        <v>136</v>
      </c>
      <c r="B3" s="128"/>
      <c r="C3" s="128"/>
      <c r="D3" s="65"/>
    </row>
    <row r="4" spans="1:5" s="83" customFormat="1" ht="30" customHeight="1" x14ac:dyDescent="0.3">
      <c r="A4" s="81" t="s">
        <v>137</v>
      </c>
      <c r="B4" s="82" t="s">
        <v>138</v>
      </c>
      <c r="C4" s="38"/>
      <c r="D4" s="78"/>
    </row>
    <row r="5" spans="1:5" s="83" customFormat="1" ht="30" customHeight="1" x14ac:dyDescent="0.3">
      <c r="A5" s="81" t="s">
        <v>139</v>
      </c>
      <c r="B5" s="27">
        <v>2097587</v>
      </c>
      <c r="C5" s="38"/>
      <c r="D5" s="78"/>
    </row>
    <row r="6" spans="1:5" s="83" customFormat="1" ht="71.400000000000006" customHeight="1" x14ac:dyDescent="0.3">
      <c r="A6" s="81" t="s">
        <v>140</v>
      </c>
      <c r="B6" s="16">
        <v>120000</v>
      </c>
      <c r="C6" s="112" t="s">
        <v>165</v>
      </c>
      <c r="E6" s="84"/>
    </row>
    <row r="7" spans="1:5" s="83" customFormat="1" ht="30" customHeight="1" x14ac:dyDescent="0.3">
      <c r="A7" s="81" t="s">
        <v>141</v>
      </c>
      <c r="B7" s="16">
        <v>6000</v>
      </c>
      <c r="C7" s="38"/>
      <c r="D7" s="78"/>
      <c r="E7" s="84"/>
    </row>
    <row r="8" spans="1:5" s="83" customFormat="1" ht="28.8" x14ac:dyDescent="0.3">
      <c r="A8" s="81" t="s">
        <v>142</v>
      </c>
      <c r="B8" s="16">
        <v>100</v>
      </c>
      <c r="C8" s="38"/>
      <c r="D8" s="78"/>
      <c r="E8" s="84"/>
    </row>
    <row r="9" spans="1:5" s="83" customFormat="1" x14ac:dyDescent="0.3">
      <c r="A9" s="85"/>
      <c r="B9" s="86"/>
      <c r="C9" s="86"/>
      <c r="D9" s="97"/>
      <c r="E9" s="84"/>
    </row>
    <row r="10" spans="1:5" ht="30" x14ac:dyDescent="0.3">
      <c r="A10" s="87" t="s">
        <v>145</v>
      </c>
      <c r="B10" s="89">
        <v>1.0269999999999999</v>
      </c>
      <c r="C10" s="38"/>
      <c r="D10" s="78"/>
    </row>
    <row r="11" spans="1:5" x14ac:dyDescent="0.3">
      <c r="A11" s="88" t="s">
        <v>143</v>
      </c>
      <c r="B11" s="90">
        <v>0.51349999999999996</v>
      </c>
      <c r="C11" s="68">
        <f>B11/B10</f>
        <v>0.5</v>
      </c>
      <c r="D11" s="98"/>
    </row>
    <row r="12" spans="1:5" x14ac:dyDescent="0.3">
      <c r="A12" s="88" t="s">
        <v>144</v>
      </c>
      <c r="B12" s="90">
        <v>0.51349999999999996</v>
      </c>
      <c r="C12" s="43">
        <f>B12/B10</f>
        <v>0.5</v>
      </c>
      <c r="D12" s="98"/>
    </row>
    <row r="13" spans="1:5" x14ac:dyDescent="0.3">
      <c r="A13" s="91" t="s">
        <v>146</v>
      </c>
      <c r="B13" s="50">
        <v>3</v>
      </c>
      <c r="C13" s="112" t="s">
        <v>166</v>
      </c>
      <c r="E13" s="47"/>
    </row>
    <row r="14" spans="1:5" x14ac:dyDescent="0.3">
      <c r="A14" s="91" t="s">
        <v>147</v>
      </c>
      <c r="B14" s="16">
        <v>173765</v>
      </c>
      <c r="C14" s="38"/>
      <c r="D14" s="78"/>
    </row>
    <row r="15" spans="1:5" x14ac:dyDescent="0.3">
      <c r="A15" s="92" t="s">
        <v>148</v>
      </c>
      <c r="B15" s="55">
        <v>176041</v>
      </c>
      <c r="C15" s="38"/>
      <c r="D15" s="78"/>
    </row>
    <row r="16" spans="1:5" ht="55.2" x14ac:dyDescent="0.3">
      <c r="A16" s="93" t="s">
        <v>149</v>
      </c>
      <c r="B16" s="94" t="s">
        <v>150</v>
      </c>
      <c r="C16" s="95"/>
      <c r="D16" s="78"/>
      <c r="E16" s="42"/>
    </row>
    <row r="17" spans="1:5" ht="28.8" x14ac:dyDescent="0.3">
      <c r="A17" s="93" t="s">
        <v>151</v>
      </c>
      <c r="B17" s="13" t="s">
        <v>152</v>
      </c>
      <c r="C17" s="95"/>
      <c r="D17" s="78"/>
    </row>
    <row r="18" spans="1:5" ht="28.8" x14ac:dyDescent="0.3">
      <c r="A18" s="93" t="s">
        <v>153</v>
      </c>
      <c r="B18" s="13" t="s">
        <v>154</v>
      </c>
      <c r="C18" s="95"/>
      <c r="D18" s="78"/>
      <c r="E18" s="47"/>
    </row>
    <row r="19" spans="1:5" ht="15.6" customHeight="1" x14ac:dyDescent="0.3">
      <c r="A19" s="154" t="s">
        <v>155</v>
      </c>
      <c r="B19" s="154"/>
      <c r="C19" s="154"/>
      <c r="D19" s="99"/>
    </row>
    <row r="20" spans="1:5" ht="30" x14ac:dyDescent="0.3">
      <c r="A20" s="87" t="s">
        <v>156</v>
      </c>
      <c r="B20" s="89">
        <v>0.876</v>
      </c>
      <c r="C20" s="38"/>
      <c r="D20" s="78"/>
    </row>
    <row r="21" spans="1:5" x14ac:dyDescent="0.3">
      <c r="A21" s="91" t="s">
        <v>157</v>
      </c>
      <c r="B21" s="16">
        <v>155212</v>
      </c>
      <c r="C21" s="38"/>
      <c r="D21" s="78"/>
    </row>
    <row r="22" spans="1:5" x14ac:dyDescent="0.3">
      <c r="A22" s="91" t="s">
        <v>158</v>
      </c>
      <c r="B22" s="16">
        <v>163452</v>
      </c>
      <c r="C22" s="38"/>
      <c r="D22" s="78"/>
    </row>
    <row r="23" spans="1:5" ht="55.2" x14ac:dyDescent="0.3">
      <c r="A23" s="32" t="s">
        <v>159</v>
      </c>
      <c r="B23" s="94" t="s">
        <v>150</v>
      </c>
      <c r="C23" s="38"/>
      <c r="D23" s="78"/>
    </row>
    <row r="24" spans="1:5" ht="28.8" x14ac:dyDescent="0.3">
      <c r="A24" s="32" t="s">
        <v>151</v>
      </c>
      <c r="B24" s="13" t="s">
        <v>152</v>
      </c>
      <c r="C24" s="38"/>
      <c r="D24" s="78"/>
    </row>
    <row r="25" spans="1:5" ht="28.8" x14ac:dyDescent="0.3">
      <c r="A25" s="32" t="s">
        <v>160</v>
      </c>
      <c r="B25" s="13" t="s">
        <v>154</v>
      </c>
      <c r="C25" s="38"/>
      <c r="D25" s="78"/>
    </row>
    <row r="26" spans="1:5" x14ac:dyDescent="0.3">
      <c r="A26" s="47"/>
    </row>
    <row r="27" spans="1:5" ht="33.75" customHeight="1" x14ac:dyDescent="0.3"/>
  </sheetData>
  <mergeCells count="3">
    <mergeCell ref="B1:C1"/>
    <mergeCell ref="A3:C3"/>
    <mergeCell ref="A19:C19"/>
  </mergeCells>
  <pageMargins left="0.7" right="0.7" top="0.75" bottom="0.75" header="0.51180555555555496" footer="0.51180555555555496"/>
  <pageSetup paperSize="9" scale="69" firstPageNumber="0" orientation="landscape" horizontalDpi="300" verticalDpi="300" r:id="rId1"/>
</worksheet>
</file>

<file path=docProps/app.xml><?xml version="1.0" encoding="utf-8"?>
<Properties xmlns="http://schemas.openxmlformats.org/officeDocument/2006/extended-properties" xmlns:vt="http://schemas.openxmlformats.org/officeDocument/2006/docPropsVTypes">
  <Template/>
  <TotalTime>17</TotalTime>
  <Application>Microsoft Excel</Application>
  <DocSecurity>0</DocSecurity>
  <ScaleCrop>false</ScaleCrop>
  <HeadingPairs>
    <vt:vector size="4" baseType="variant">
      <vt:variant>
        <vt:lpstr>Darblapas</vt:lpstr>
      </vt:variant>
      <vt:variant>
        <vt:i4>5</vt:i4>
      </vt:variant>
      <vt:variant>
        <vt:lpstr>Diapazoni ar nosaukumiem</vt:lpstr>
      </vt:variant>
      <vt:variant>
        <vt:i4>2</vt:i4>
      </vt:variant>
    </vt:vector>
  </HeadingPairs>
  <TitlesOfParts>
    <vt:vector size="7" baseType="lpstr">
      <vt:lpstr>Investiciju_plans_POST2020</vt:lpstr>
      <vt:lpstr>Par aglo. un dec.kan.</vt:lpstr>
      <vt:lpstr>Ūdenssaimniec_ESOŠS_VĒRTĒJUMS</vt:lpstr>
      <vt:lpstr>NAI_esošais_vērtējums</vt:lpstr>
      <vt:lpstr>Ekonomiskais_novērtējums</vt:lpstr>
      <vt:lpstr>Ekonomiskais_novērtējums!Drukas_apgabals</vt:lpstr>
      <vt:lpstr>Ūdenssaimniec_ESOŠS_VĒRTĒJUMS!Drukas_apgabals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Valdis Līkosts</dc:creator>
  <dc:description/>
  <cp:lastModifiedBy>Juris</cp:lastModifiedBy>
  <cp:revision>5</cp:revision>
  <dcterms:created xsi:type="dcterms:W3CDTF">2006-09-16T00:00:00Z</dcterms:created>
  <dcterms:modified xsi:type="dcterms:W3CDTF">2020-03-23T09:59:41Z</dcterms:modified>
  <dc:language>lv-LV</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