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s\Documents\BACKUP\Citi projekti\2020.g\VARAM\Pašvaldības\"/>
    </mc:Choice>
  </mc:AlternateContent>
  <xr:revisionPtr revIDLastSave="0" documentId="13_ncr:1_{0A816BB2-DCE0-4B9D-A66A-BF4DF07F9D9E}" xr6:coauthVersionLast="45" xr6:coauthVersionMax="45" xr10:uidLastSave="{00000000-0000-0000-0000-000000000000}"/>
  <bookViews>
    <workbookView xWindow="-108" yWindow="-108" windowWidth="23256" windowHeight="12576" tabRatio="500" firstSheet="1" activeTab="3" xr2:uid="{00000000-000D-0000-FFFF-FFFF00000000}"/>
  </bookViews>
  <sheets>
    <sheet name="Investiciju_plans_POST2020" sheetId="1" r:id="rId1"/>
    <sheet name="Par aglo. un dec.kan." sheetId="2" r:id="rId2"/>
    <sheet name="Ūdenssaimniec_ESOŠS_VĒRTĒJUMS" sheetId="3" r:id="rId3"/>
    <sheet name="NAI_esošais_vērtējums" sheetId="4" r:id="rId4"/>
    <sheet name="Ekonomiskais_novērtējums" sheetId="5" r:id="rId5"/>
  </sheets>
  <definedNames>
    <definedName name="_xlnm.Print_Area" localSheetId="4">Ekonomiskais_novērtējums!$A$1:$C$25</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6" i="3" l="1"/>
  <c r="B25" i="3"/>
  <c r="B7" i="3"/>
  <c r="B8" i="3"/>
  <c r="B5" i="3" l="1"/>
  <c r="B4" i="3"/>
  <c r="C12" i="5" l="1"/>
  <c r="C11" i="5"/>
  <c r="B1" i="5"/>
  <c r="C6" i="4"/>
  <c r="C5" i="4"/>
  <c r="B1" i="4"/>
  <c r="C27" i="3"/>
  <c r="C26" i="3"/>
  <c r="D10" i="3"/>
  <c r="C10" i="3"/>
  <c r="B10" i="3"/>
  <c r="C8" i="3"/>
  <c r="C7" i="3"/>
  <c r="H35" i="1"/>
  <c r="D35" i="1"/>
  <c r="H28" i="1"/>
  <c r="D28" i="1"/>
  <c r="H23" i="1"/>
  <c r="D23" i="1"/>
  <c r="H19" i="1"/>
  <c r="D19" i="1"/>
  <c r="H15" i="1"/>
  <c r="D15" i="1"/>
  <c r="H11" i="1"/>
  <c r="D11" i="1"/>
</calcChain>
</file>

<file path=xl/sharedStrings.xml><?xml version="1.0" encoding="utf-8"?>
<sst xmlns="http://schemas.openxmlformats.org/spreadsheetml/2006/main" count="256" uniqueCount="188">
  <si>
    <t xml:space="preserve"> NOTEKŪDEŅU AGLOMERĀCIJAS NOSAUKUMS</t>
  </si>
  <si>
    <t xml:space="preserve">Notekūdeņu savākšanas un attīrīšanas sistēmu attīstības vajadzības </t>
  </si>
  <si>
    <t>Dzeramā ūdens sagatavošanas un apgādes sistēmu attīstības vajadzības</t>
  </si>
  <si>
    <t>Investīciju kategorija/objekts</t>
  </si>
  <si>
    <r>
      <rPr>
        <b/>
        <sz val="11"/>
        <color rgb="FF000000"/>
        <rFont val="Calibri"/>
        <family val="2"/>
        <charset val="186"/>
      </rPr>
      <t>Plānoto darbību sasniedzamie rezultāti</t>
    </r>
    <r>
      <rPr>
        <sz val="11"/>
        <color rgb="FF000000"/>
        <rFont val="Calibri"/>
        <family val="2"/>
        <charset val="186"/>
      </rPr>
      <t xml:space="preserve"> 
(km, gab, t.sk., NAI - arī papildu jaudas)</t>
    </r>
  </si>
  <si>
    <r>
      <rPr>
        <b/>
        <sz val="11"/>
        <color rgb="FF000000"/>
        <rFont val="Calibri"/>
        <family val="2"/>
        <charset val="186"/>
      </rPr>
      <t xml:space="preserve">Pieslēgumu izveide mājsaimniecībām </t>
    </r>
    <r>
      <rPr>
        <sz val="11"/>
        <color rgb="FF000000"/>
        <rFont val="Calibri"/>
        <family val="2"/>
        <charset val="186"/>
      </rPr>
      <t>(mājsaimniecību skaits, kam tiks nodrošināti faktiskie pieslēgumi pie jaunizbūvētajiem centralizētajiem kanalizācijas tīkliem)</t>
    </r>
  </si>
  <si>
    <r>
      <rPr>
        <b/>
        <sz val="11"/>
        <color rgb="FF000000"/>
        <rFont val="Calibri"/>
        <family val="2"/>
        <charset val="186"/>
      </rPr>
      <t>Plānoto darbu izmaksas 2019.gada salīdzināmajās cenās</t>
    </r>
    <r>
      <rPr>
        <sz val="11"/>
        <color rgb="FF000000"/>
        <rFont val="Calibri"/>
        <family val="2"/>
        <charset val="186"/>
      </rPr>
      <t xml:space="preserve"> 
(EUR)</t>
    </r>
  </si>
  <si>
    <r>
      <rPr>
        <b/>
        <sz val="11"/>
        <color rgb="FF000000"/>
        <rFont val="Calibri"/>
        <family val="2"/>
        <charset val="186"/>
      </rPr>
      <t>Plānoto darbību sasniedzamie rezultāti</t>
    </r>
    <r>
      <rPr>
        <sz val="11"/>
        <color rgb="FF000000"/>
        <rFont val="Calibri"/>
        <family val="2"/>
        <charset val="186"/>
      </rPr>
      <t xml:space="preserve"> 
(km, gab, t.sk., urbumi, sagatavošanas stacijas, rezervuāri, 3.pss uc. - arī papildu jaudas)</t>
    </r>
  </si>
  <si>
    <r>
      <rPr>
        <b/>
        <sz val="11"/>
        <color rgb="FF000000"/>
        <rFont val="Calibri"/>
        <family val="2"/>
        <charset val="186"/>
      </rPr>
      <t xml:space="preserve">Pieslēgumu izveide mājsaimniecībām </t>
    </r>
    <r>
      <rPr>
        <sz val="11"/>
        <color rgb="FF000000"/>
        <rFont val="Calibri"/>
        <family val="2"/>
        <charset val="186"/>
      </rPr>
      <t>(mājsaimniecību skaits, kam nodrošināti faktiskie pieslēgumi pie jaunizbūvētajiem centralizētajiem kanalizācijas tīkliem)</t>
    </r>
  </si>
  <si>
    <t>Investīciju prioritāte: centralizēto kanalizācijas tīklu un objektu izbūve</t>
  </si>
  <si>
    <t>Investīciju prioritāte: centralizēto ūdensapgādes tīklu un objektu izbūve</t>
  </si>
  <si>
    <r>
      <rPr>
        <b/>
        <sz val="12"/>
        <color rgb="FF000000"/>
        <rFont val="Calibri"/>
        <family val="2"/>
        <charset val="1"/>
      </rPr>
      <t xml:space="preserve">Jaunu kanalizācijas </t>
    </r>
    <r>
      <rPr>
        <sz val="12"/>
        <color rgb="FF000000"/>
        <rFont val="Calibri"/>
        <family val="2"/>
        <charset val="1"/>
      </rPr>
      <t xml:space="preserve">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esošās aglomerācijas robežās</t>
    </r>
    <r>
      <rPr>
        <sz val="12"/>
        <color rgb="FF000000"/>
        <rFont val="Calibri"/>
        <family val="2"/>
        <charset val="1"/>
      </rPr>
      <t>, kopā</t>
    </r>
  </si>
  <si>
    <t>X(X)*</t>
  </si>
  <si>
    <r>
      <rPr>
        <b/>
        <sz val="12"/>
        <color rgb="FF000000"/>
        <rFont val="Calibri"/>
        <family val="2"/>
        <charset val="1"/>
      </rPr>
      <t xml:space="preserve">Jaunu ūdensapgādes </t>
    </r>
    <r>
      <rPr>
        <sz val="12"/>
        <color rgb="FF000000"/>
        <rFont val="Calibri"/>
        <family val="2"/>
        <charset val="1"/>
      </rPr>
      <t xml:space="preserve">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esošās ūdenspagādes pakalpojumu sniegšanas zonas robežās</t>
    </r>
    <r>
      <rPr>
        <sz val="12"/>
        <color rgb="FF000000"/>
        <rFont val="Calibri"/>
        <family val="2"/>
        <charset val="1"/>
      </rPr>
      <t>, kopā</t>
    </r>
  </si>
  <si>
    <t xml:space="preserve">t.sk. pašteces </t>
  </si>
  <si>
    <t>spiedvadi</t>
  </si>
  <si>
    <t>t.sk. spiedvadi</t>
  </si>
  <si>
    <t xml:space="preserve">t.sk. atzaru izbūve </t>
  </si>
  <si>
    <r>
      <rPr>
        <b/>
        <sz val="12"/>
        <color rgb="FF000000"/>
        <rFont val="Calibri"/>
        <family val="2"/>
        <charset val="1"/>
      </rPr>
      <t xml:space="preserve">Citi no jauna izbūvējamie kanalizācijas sistēmas infrastruktūras objekti </t>
    </r>
    <r>
      <rPr>
        <b/>
        <sz val="12"/>
        <color rgb="FFFF0000"/>
        <rFont val="Calibri"/>
        <family val="2"/>
        <charset val="1"/>
      </rPr>
      <t>esošās aglomerācijas robežās</t>
    </r>
  </si>
  <si>
    <r>
      <rPr>
        <b/>
        <sz val="12"/>
        <color rgb="FF000000"/>
        <rFont val="Calibri"/>
        <family val="2"/>
        <charset val="1"/>
      </rPr>
      <t xml:space="preserve">Citi no jauna izbūvējamie ūdensapgādes sistēmas infrastruktūras objekti </t>
    </r>
    <r>
      <rPr>
        <b/>
        <sz val="12"/>
        <color rgb="FFFF0000"/>
        <rFont val="Calibri"/>
        <family val="2"/>
        <charset val="1"/>
      </rPr>
      <t>esošās ūdenspagādes pakalpojumu sniegšanas zonas robežās</t>
    </r>
  </si>
  <si>
    <t>Kanalizācijas sūkņu stacijas</t>
  </si>
  <si>
    <t>Spiediena nodrošināšanas sūkņu stacijas</t>
  </si>
  <si>
    <t>Notekūdeņu attīrīšanas iekārtas
  (NB! Obligāti norādāma nepieciešamā  notekūdeņu attīrīšanas projektējamā jauda)</t>
  </si>
  <si>
    <t>Dzeramā ūdens sagatavošanas stacija
  (NB! Obligāti norādāma nepieciešamā  stacijas projektējamā jauda)</t>
  </si>
  <si>
    <t>Citi objekti 
(piem., asenizācijas pieņemšanas punkti)</t>
  </si>
  <si>
    <t>Citi objekti 
(piem., jauni dziļurbumi, esošo tamponēšana u.c.)</t>
  </si>
  <si>
    <r>
      <rPr>
        <b/>
        <sz val="12"/>
        <color rgb="FF000000"/>
        <rFont val="Calibri"/>
        <family val="2"/>
        <charset val="1"/>
      </rPr>
      <t>Jaunu kanalizācijas</t>
    </r>
    <r>
      <rPr>
        <sz val="12"/>
        <color rgb="FF000000"/>
        <rFont val="Calibri"/>
        <family val="2"/>
        <charset val="1"/>
      </rPr>
      <t xml:space="preserve"> 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paplašinātā aglomerācijā (ja plānota paplašināšana),</t>
    </r>
    <r>
      <rPr>
        <sz val="12"/>
        <color rgb="FF000000"/>
        <rFont val="Calibri"/>
        <family val="2"/>
        <charset val="1"/>
      </rPr>
      <t xml:space="preserve"> kopā</t>
    </r>
  </si>
  <si>
    <r>
      <rPr>
        <b/>
        <sz val="12"/>
        <color rgb="FF000000"/>
        <rFont val="Calibri"/>
        <family val="2"/>
        <charset val="1"/>
      </rPr>
      <t>Jaunu ūdensapgādes</t>
    </r>
    <r>
      <rPr>
        <sz val="12"/>
        <color rgb="FF000000"/>
        <rFont val="Calibri"/>
        <family val="2"/>
        <charset val="1"/>
      </rPr>
      <t xml:space="preserve"> ārējo </t>
    </r>
    <r>
      <rPr>
        <b/>
        <sz val="12"/>
        <color rgb="FF000000"/>
        <rFont val="Calibri"/>
        <family val="2"/>
        <charset val="1"/>
      </rPr>
      <t>inženiertīklu</t>
    </r>
    <r>
      <rPr>
        <sz val="12"/>
        <color rgb="FF000000"/>
        <rFont val="Calibri"/>
        <family val="2"/>
        <charset val="1"/>
      </rPr>
      <t xml:space="preserve"> izbūve </t>
    </r>
    <r>
      <rPr>
        <b/>
        <sz val="12"/>
        <color rgb="FFFF0000"/>
        <rFont val="Calibri"/>
        <family val="2"/>
        <charset val="1"/>
      </rPr>
      <t>paplašinātā ūdenspagādes pakalpojumu sniegšanas zonā (ja plānota paplašināšana),</t>
    </r>
    <r>
      <rPr>
        <sz val="12"/>
        <color rgb="FF000000"/>
        <rFont val="Calibri"/>
        <family val="2"/>
        <charset val="1"/>
      </rPr>
      <t xml:space="preserve"> kopā</t>
    </r>
  </si>
  <si>
    <r>
      <rPr>
        <b/>
        <sz val="12"/>
        <color rgb="FF000000"/>
        <rFont val="Calibri"/>
        <family val="2"/>
        <charset val="1"/>
      </rPr>
      <t xml:space="preserve">Citi no jauna izbūvējamie kanalizācijas sistēmas infrastruktūras objekti </t>
    </r>
    <r>
      <rPr>
        <b/>
        <sz val="12"/>
        <color rgb="FFFF0000"/>
        <rFont val="Calibri"/>
        <family val="2"/>
        <charset val="1"/>
      </rPr>
      <t>paplašinātā aglomerācijā (ja plānota paplašināšana)</t>
    </r>
  </si>
  <si>
    <r>
      <rPr>
        <b/>
        <sz val="12"/>
        <color rgb="FF000000"/>
        <rFont val="Calibri"/>
        <family val="2"/>
        <charset val="1"/>
      </rPr>
      <t xml:space="preserve">Citi no jauna izbūvējamie ūdensapgādes sistēmas infrastruktūras objekti </t>
    </r>
    <r>
      <rPr>
        <b/>
        <sz val="12"/>
        <color rgb="FFFF0000"/>
        <rFont val="Calibri"/>
        <family val="2"/>
        <charset val="1"/>
      </rPr>
      <t>paplašinātā ūdenspagādes pakalpojumu sniegšanas zonā (ja plānota paplašināšana)</t>
    </r>
  </si>
  <si>
    <t>Investīciju prioritāte: esošo kanalizācijas ārējo inženiertīklu un objektu pārbūves un atjaunošanas darbi</t>
  </si>
  <si>
    <t>Investīciju prioritāte: esošo ūdensapgādes ārējo inženiertīklu un objektu pārbūves un atjaunošanas darbi</t>
  </si>
  <si>
    <t>Kanalizācijas ārējo inženiertīklu pārbūve un atjaunošana, kopā</t>
  </si>
  <si>
    <t>Ūdensapgādes ārējo inženiertīklu pārbūve un atjaunošana, kopā</t>
  </si>
  <si>
    <t xml:space="preserve"> </t>
  </si>
  <si>
    <t>pieslēgumu mezglu rekonstrukcija (gab.)</t>
  </si>
  <si>
    <t>atzari</t>
  </si>
  <si>
    <t>Kanalizācijas sūkņu stacijas 
(ja nav saistīts ar energoefektivitātes uzlabošanu)</t>
  </si>
  <si>
    <t xml:space="preserve">Citi objekti </t>
  </si>
  <si>
    <r>
      <rPr>
        <i/>
        <sz val="10"/>
        <color rgb="FF000000"/>
        <rFont val="Calibri"/>
        <family val="2"/>
        <charset val="186"/>
      </rPr>
      <t xml:space="preserve">Citi objekti 
(piem., </t>
    </r>
    <r>
      <rPr>
        <b/>
        <i/>
        <sz val="10"/>
        <color rgb="FF000000"/>
        <rFont val="Calibri"/>
        <family val="2"/>
        <charset val="1"/>
      </rPr>
      <t>asenizācijas pieņemšanas punkt</t>
    </r>
    <r>
      <rPr>
        <i/>
        <sz val="10"/>
        <color rgb="FF000000"/>
        <rFont val="Calibri"/>
        <family val="2"/>
        <charset val="186"/>
      </rPr>
      <t>i)</t>
    </r>
  </si>
  <si>
    <t>Investīciju prioritāte: ieguldījumi notekūdeņu attīrīšanas iekārtu darbības uzlabošanai</t>
  </si>
  <si>
    <t>Investīciju prioritāte: ieguldījumi dzeramā ūdens sagatavošanas stacijā, ūdens ieguves un padeves nodrošnāšanas darbības uzlabošanai</t>
  </si>
  <si>
    <t>Citi pārbūvējamie un atjaunojamie kanalizācijas sistēmas infrastruktūras objekti</t>
  </si>
  <si>
    <t>Notekūdeņu attīrīšanas iekārtas 
  (NB! Obligāti norādāma nepieciešamā papildu un jaunā kopējā jauda)
Aile aizpildāma tikai, ja nepieciešama papildus jauda</t>
  </si>
  <si>
    <t>Dzeramā ūdens sagatavošanas stacija 
  (NB! Obligāti norādāma nepieciešamā papildu un jaunā kopējā jauda)
Aile aizpildāma tikai, ja nepieciešama papildus jauda</t>
  </si>
  <si>
    <t>Notekūdeņu attīrīšanas iekārtu energoefektivitātes uzlabošana</t>
  </si>
  <si>
    <t>Dzeramā ūdens sagatavošanas stacijas  energoefektivitātes uzlabošana</t>
  </si>
  <si>
    <t>Citu sistēmas objektu energofektivitāte (piemēram., KSS)</t>
  </si>
  <si>
    <t>Citu sistēmas objektu energofektivitāte pasākumi</t>
  </si>
  <si>
    <t>Dūņu apsaimniekošana – nepieciešamās infrastruktūras uzlabojumi</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</si>
  <si>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</si>
  <si>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Par kanalizācijas aglomerācijas apstiprināšanu un fiksēšanu saskaņā ar normatīvo aktu prasībām</t>
  </si>
  <si>
    <t>Informācija par spēkā esošo domes lēmums par aglomerācijas teritorijas apstiprināšanu</t>
  </si>
  <si>
    <t>Vai informācija par notekūdeņu aglomerāciju ir iekļauta teritorija plānojumā</t>
  </si>
  <si>
    <t>Vai turpmākajos gados ir plānota aglomerācijas robežu izmaiņas (paplašināšana/samazināšana)</t>
  </si>
  <si>
    <t>Nav plānots</t>
  </si>
  <si>
    <r>
      <rPr>
        <b/>
        <sz val="11"/>
        <rFont val="Calibri"/>
        <family val="2"/>
        <charset val="1"/>
      </rPr>
      <t xml:space="preserve">Vidēji mājsaimniecību ieņēmumi uz vienu cilvēku mēnesī </t>
    </r>
    <r>
      <rPr>
        <b/>
        <sz val="11"/>
        <color rgb="FFFF0000"/>
        <rFont val="Calibri"/>
        <family val="2"/>
        <charset val="1"/>
      </rPr>
      <t>2018.g.</t>
    </r>
  </si>
  <si>
    <t>Vidējais iedzīvotāju skaits mājsaimniecībā</t>
  </si>
  <si>
    <t>Decentralizēto notekūdeņu savākšanas sistēmas izveidošana saskaņā ar MK noteikumu Nr.384 "Noteikumi par decentralizēto kanalizāciju apsaimniekošanu un reģistrēšanu" prasībām</t>
  </si>
  <si>
    <t>Vai ir apstiprināti pašvaldības saistošie noteikumi par decentralizētu kanalizācijas sistēmu reģistra izveidi?</t>
  </si>
  <si>
    <t>Saskaņā ar saistošajiem noteikumiem, līdz kuram gadam jāveic decentralizēto sistēmu reģistrācija (ja attiecināms)</t>
  </si>
  <si>
    <t>Kura institūcija, organizācija pašvaldībā būs atbildīga par decentralizēto kanalizācijas sistēmu reģistrāciju, pārliecināsies par to atbilstošo tehnisko stāvokli un veiks notekūdeņu izvešanas kontroli?</t>
  </si>
  <si>
    <t>Vai ir ieviests asenizācijas pakalpojuma sniedzēju reģistrs? Kur šo reģistru var atrast?</t>
  </si>
  <si>
    <t>Vai ir izstrādāts sabiedrības vidēja termiņa darbības stratēģija? Kad un kas to ir apstiprinājis?</t>
  </si>
  <si>
    <t>Jā, 2018. g. apstiprināta ar kapitāldaļu turētāja lēmumu</t>
  </si>
  <si>
    <t>Centralizētās kanalizācijas sistēmas (CKS) ESOŠĀS situācijas novērtējums</t>
  </si>
  <si>
    <r>
      <rPr>
        <b/>
        <sz val="12"/>
        <rFont val="Calibri"/>
        <family val="2"/>
        <charset val="186"/>
      </rPr>
      <t xml:space="preserve">Kopējais iedzīvotāju skaits pilsētā (ciemā) </t>
    </r>
    <r>
      <rPr>
        <b/>
        <sz val="12"/>
        <color rgb="FFFF0000"/>
        <rFont val="Calibri"/>
        <family val="2"/>
        <charset val="1"/>
      </rPr>
      <t>(01.01.2018)</t>
    </r>
  </si>
  <si>
    <r>
      <rPr>
        <b/>
        <sz val="12"/>
        <color rgb="FF000000"/>
        <rFont val="Calibri"/>
        <family val="2"/>
        <charset val="1"/>
      </rPr>
      <t xml:space="preserve">Aglomerācijas iedzīvotāju skaits uz </t>
    </r>
    <r>
      <rPr>
        <b/>
        <sz val="12"/>
        <color rgb="FFFF0000"/>
        <rFont val="Calibri"/>
        <family val="2"/>
        <charset val="1"/>
      </rPr>
      <t>(01.01.2018)</t>
    </r>
  </si>
  <si>
    <t>t.sk. Mājsaimniecības abonentu skaits</t>
  </si>
  <si>
    <t>t.sk. Lietotāju (iedzīvotāji), skaits</t>
  </si>
  <si>
    <t>t.sk. Pakalpojumu pieejamība (iedzīvotāji), skaits</t>
  </si>
  <si>
    <t>t.sk. tīkli vecāki par 50 gadiem (celti pirms 1970.gada), km</t>
  </si>
  <si>
    <t>t.sk. tīkli vecāki par 30 gadiem (celti pirms 1990.gada), km</t>
  </si>
  <si>
    <t>Esošo kanalizāciju tīklu kopgarums, km</t>
  </si>
  <si>
    <t xml:space="preserve">t.sk. pašteces, km </t>
  </si>
  <si>
    <t>t.sk. Spiedvadi, km</t>
  </si>
  <si>
    <t>Kanalizācijas sūkņu stacijas, skaits</t>
  </si>
  <si>
    <t>t.sk. vecākas par 20 gadiem</t>
  </si>
  <si>
    <t>t.sk. 0- 10 gadu vecas</t>
  </si>
  <si>
    <t>Konstatēto tīkla avāriju skaits gadā</t>
  </si>
  <si>
    <t>Noteiktais infiltrācijas apjoms %, 2018.g.</t>
  </si>
  <si>
    <t>nav</t>
  </si>
  <si>
    <t>Lietus notekūdeņu pieslēguma vietu skaits pie centralizēto kanalizācijas tīklu sistēmas (gab.)</t>
  </si>
  <si>
    <t>Lietus notekūdeņi šķirtsistēmas pastāvēšana, aptuvenais lietus kanalizācijas īpatsvars no notekūdeņu plūsmas.</t>
  </si>
  <si>
    <t>Asenizācijas mašīnu pieņemšanas punktu skaits, kur tiek vesti aglomerācijā savāktie notekūdeņi (t.sk. pie NAI)</t>
  </si>
  <si>
    <t>Kopējais elektroenerģijas patēriņš kanalizācijai gadā, kWh/gadā</t>
  </si>
  <si>
    <t>Vai pašvaldībā, vai uzņēmumā ir izstrādāta kārtība kā tiek sniegts atbalsts (līdzfinansējums) kanalizācijas pieslēgumiem mājsaimniecībām izbūvei? Cik mājsaimniecībām sniegts atbalsts (pieņemts lēmums par atbalsta sniegšanu līdz 01.12.2019.)</t>
  </si>
  <si>
    <t>Centralizētās ūdensapgādes sistēmas (CŪS) ESOŠĀS situācijas novērtējums</t>
  </si>
  <si>
    <r>
      <rPr>
        <b/>
        <sz val="12"/>
        <color rgb="FF000000"/>
        <rFont val="Calibri"/>
        <family val="2"/>
        <charset val="1"/>
      </rPr>
      <t xml:space="preserve">CŪS pakalpojumu zonas iedzīvotāju skaits uz </t>
    </r>
    <r>
      <rPr>
        <b/>
        <sz val="12"/>
        <color rgb="FFFF0000"/>
        <rFont val="Calibri"/>
        <family val="2"/>
        <charset val="1"/>
      </rPr>
      <t>(01.01.2018)</t>
    </r>
  </si>
  <si>
    <t>Esošo ūdensapgādes tīklu kopgarums, km</t>
  </si>
  <si>
    <t>Noteiktais ūdens zudumu apjoms (tīklos), %, 2018.g.</t>
  </si>
  <si>
    <t>nav datu</t>
  </si>
  <si>
    <t>Ūdens ieguves vietas adrese/nosaukums</t>
  </si>
  <si>
    <t>Piederība</t>
  </si>
  <si>
    <t>Izbūves/rekonstrukcijas gads</t>
  </si>
  <si>
    <t>Projektētā jauda, m3/dnn</t>
  </si>
  <si>
    <t>Faktiski iegūtais ūdens apjoms m3/gadā</t>
  </si>
  <si>
    <r>
      <rPr>
        <b/>
        <sz val="11"/>
        <color rgb="FF000000"/>
        <rFont val="Calibri"/>
        <family val="2"/>
        <charset val="1"/>
      </rPr>
      <t xml:space="preserve">Fiziskais nolietojums, % </t>
    </r>
    <r>
      <rPr>
        <sz val="11"/>
        <color rgb="FF000000"/>
        <rFont val="Calibri"/>
        <family val="2"/>
        <charset val="1"/>
      </rPr>
      <t>(pašu vērtējums)</t>
    </r>
  </si>
  <si>
    <r>
      <rPr>
        <b/>
        <sz val="11"/>
        <color rgb="FF000000"/>
        <rFont val="Calibri"/>
        <family val="2"/>
        <charset val="1"/>
      </rPr>
      <t xml:space="preserve">Fiziskais nolietojums, % </t>
    </r>
    <r>
      <rPr>
        <sz val="11"/>
        <color rgb="FF000000"/>
        <rFont val="Calibri"/>
        <family val="2"/>
        <charset val="1"/>
      </rPr>
      <t>(grāmatvedībā)</t>
    </r>
  </si>
  <si>
    <t>Elektroenerģijas patēriņš, dzeramā ūdens ieguvei kWh/gadā</t>
  </si>
  <si>
    <t>Atradne ”Vangaži”- Priedes</t>
  </si>
  <si>
    <t>Vangažu avots</t>
  </si>
  <si>
    <t>Ūdens sagatavošanas iekārtu adrese/nosaukums</t>
  </si>
  <si>
    <t>Faktiskais tīklā ievadītais ūdens apjoms m3/gadā</t>
  </si>
  <si>
    <t>Elektroenerģijas patēriņš, dzeramā ūdens attīrīšanai kWh/gadā</t>
  </si>
  <si>
    <t>Filtri FA-1100 3 gab.</t>
  </si>
  <si>
    <t>Nr.2</t>
  </si>
  <si>
    <t>Nr.3</t>
  </si>
  <si>
    <t>Ūdens uzglabāšanas iekārtu (ūdentornis, rezervuāri) adrese</t>
  </si>
  <si>
    <t>Projektētā jauda, m3</t>
  </si>
  <si>
    <t>Elektroenerģijas patēriņš dzeramā ūdens piegādei kWh/gadā</t>
  </si>
  <si>
    <t>ŪDENSTORNIS</t>
  </si>
  <si>
    <t>Notekūdeņu attīrīšanas iekārtu (NAI) ESOŠĀS situācijas novērtējums</t>
  </si>
  <si>
    <t>Kopējais uz NAI novadītais notekūdeņu apjoms aglomerācijā m3/gadā</t>
  </si>
  <si>
    <t>t.sk. Mājsaimniecībās uzskaitītais notekūdeņu daudzums, m3/gadā</t>
  </si>
  <si>
    <t>t.sk. ar asenizācijas transportu nodotais apjoms m3/gadā</t>
  </si>
  <si>
    <t>Aglomerācijā esošu un strādājošu NAI ar jaudu lielāku par 20m3/dnn adrese/nosaukums</t>
  </si>
  <si>
    <t>Projektētā jauda, CE</t>
  </si>
  <si>
    <t>Faktiski saņemtais notekūdeņu apjoms m3/gadā</t>
  </si>
  <si>
    <t>Elektroenerģijas patēriņš kWh/gadā</t>
  </si>
  <si>
    <t>Notekūdeņu dūņu apjoms t/gadā</t>
  </si>
  <si>
    <t>Notekūdeņu dūņu apsaimniekošana</t>
  </si>
  <si>
    <t>NAI Priežu iela 4</t>
  </si>
  <si>
    <t>NAI 2</t>
  </si>
  <si>
    <t>NAI 3</t>
  </si>
  <si>
    <t>Ūdenssaimniecības pakalpojumu sniedzēja esošo NAI jaudu pietiekamības (atbilstības) vērtējums, pēc decentralizēto notekūdeņu reģistra izveides un visu savākto notekūdeņu nogādāšanas attīrīšanai NAI</t>
  </si>
  <si>
    <t>NAI ar jaudu lielāku par 20m3/dnn adrese/nosaukums</t>
  </si>
  <si>
    <t>Piesārņojuma rādītājs</t>
  </si>
  <si>
    <t>Ienākošā  piesārņojuma koncentrācija mg/l, vidēji 2018.gadā</t>
  </si>
  <si>
    <t>Attīrīto notekūdeņu  piesārņojuma koncentrācija mg/l</t>
  </si>
  <si>
    <t>BSP</t>
  </si>
  <si>
    <t>ĶSP</t>
  </si>
  <si>
    <t>SV</t>
  </si>
  <si>
    <t>Nkop</t>
  </si>
  <si>
    <t>Pkop</t>
  </si>
  <si>
    <t>Kopējā ienākošā slodze, CE, 2018.g.</t>
  </si>
  <si>
    <t>Ūdenssaimniecības - CKS ekonomiskais novērtējums</t>
  </si>
  <si>
    <t>Ūdenssamniecības pakalpojumu sniedzējs, nosaukums</t>
  </si>
  <si>
    <t>PSIA "Vangažu avots"</t>
  </si>
  <si>
    <t>Pakalpojuma sniedzēja pamatkapitāls, EUR</t>
  </si>
  <si>
    <r>
      <rPr>
        <b/>
        <sz val="11"/>
        <rFont val="Calibri"/>
        <family val="2"/>
        <charset val="1"/>
      </rPr>
      <t>Pakalpojuma sniedzēja  parādsaistību apjoms ūdenssaimniecības pakalpojumu sniegšanas jomā, EUR</t>
    </r>
    <r>
      <rPr>
        <b/>
        <sz val="11"/>
        <color rgb="FFFF0000"/>
        <rFont val="Calibri"/>
        <family val="2"/>
        <charset val="1"/>
      </rPr>
      <t xml:space="preserve"> ( uz 01.01.2019.)</t>
    </r>
  </si>
  <si>
    <r>
      <rPr>
        <b/>
        <sz val="11"/>
        <rFont val="Calibri"/>
        <family val="2"/>
        <charset val="1"/>
      </rPr>
      <t>Kredītsaistību termiņš un kopējais gadā</t>
    </r>
    <r>
      <rPr>
        <b/>
        <sz val="11"/>
        <color rgb="FFFF0000"/>
        <rFont val="Calibri"/>
        <family val="2"/>
        <charset val="1"/>
      </rPr>
      <t xml:space="preserve"> (2019.g.) </t>
    </r>
    <r>
      <rPr>
        <b/>
        <sz val="11"/>
        <rFont val="Calibri"/>
        <family val="2"/>
        <charset val="1"/>
      </rPr>
      <t xml:space="preserve"> atmaksājamais apjoms, EUR</t>
    </r>
  </si>
  <si>
    <t>Kādā apjomā uzņēmums no saviem ieņēmumiem sedz kredītprocentu un pamatsummas atmaksu (%)</t>
  </si>
  <si>
    <r>
      <rPr>
        <i/>
        <sz val="11"/>
        <color rgb="FF000000"/>
        <rFont val="Calibri"/>
        <family val="2"/>
        <charset val="186"/>
      </rPr>
      <t xml:space="preserve">t.sk. Notekūdeņu </t>
    </r>
    <r>
      <rPr>
        <i/>
        <u/>
        <sz val="11"/>
        <color rgb="FF000000"/>
        <rFont val="Calibri"/>
        <family val="2"/>
        <charset val="1"/>
      </rPr>
      <t>savākšanas</t>
    </r>
    <r>
      <rPr>
        <i/>
        <sz val="11"/>
        <color rgb="FF000000"/>
        <rFont val="Calibri"/>
        <family val="2"/>
        <charset val="186"/>
      </rPr>
      <t xml:space="preserve"> tarifs</t>
    </r>
  </si>
  <si>
    <r>
      <rPr>
        <i/>
        <sz val="11"/>
        <color rgb="FF000000"/>
        <rFont val="Calibri"/>
        <family val="2"/>
        <charset val="186"/>
      </rPr>
      <t xml:space="preserve">t.sk. Notekūdeņu </t>
    </r>
    <r>
      <rPr>
        <i/>
        <u/>
        <sz val="11"/>
        <color rgb="FF000000"/>
        <rFont val="Calibri"/>
        <family val="2"/>
        <charset val="1"/>
      </rPr>
      <t>attīrīšanas</t>
    </r>
    <r>
      <rPr>
        <i/>
        <sz val="11"/>
        <color rgb="FF000000"/>
        <rFont val="Calibri"/>
        <family val="2"/>
        <charset val="186"/>
      </rPr>
      <t xml:space="preserve"> tarifs</t>
    </r>
  </si>
  <si>
    <r>
      <rPr>
        <b/>
        <sz val="11"/>
        <color rgb="FF000000"/>
        <rFont val="Calibri"/>
        <family val="2"/>
        <charset val="1"/>
      </rPr>
      <t xml:space="preserve">Notekūdeņu apsaimniekošanas tarifs </t>
    </r>
    <r>
      <rPr>
        <b/>
        <u/>
        <sz val="12"/>
        <color rgb="FFFF0000"/>
        <rFont val="Calibri"/>
        <family val="2"/>
        <charset val="186"/>
      </rPr>
      <t>Vangažos</t>
    </r>
    <r>
      <rPr>
        <b/>
        <sz val="11"/>
        <color rgb="FF000000"/>
        <rFont val="Calibri"/>
        <family val="2"/>
        <charset val="1"/>
      </rPr>
      <t>, kopējais, EUR/m3</t>
    </r>
  </si>
  <si>
    <t>Asenizācijas transporta pieņemšanas maksa, m3 (no - līdz)</t>
  </si>
  <si>
    <r>
      <rPr>
        <b/>
        <sz val="11"/>
        <color rgb="FF000000"/>
        <rFont val="Calibri"/>
        <family val="2"/>
        <charset val="1"/>
      </rPr>
      <t xml:space="preserve">Kopējie kanalizācijas jomas ieņēmumi </t>
    </r>
    <r>
      <rPr>
        <b/>
        <sz val="11"/>
        <color rgb="FFFF0000"/>
        <rFont val="Calibri"/>
        <family val="2"/>
        <charset val="1"/>
      </rPr>
      <t>(2018.g)</t>
    </r>
    <r>
      <rPr>
        <b/>
        <sz val="11"/>
        <color rgb="FF000000"/>
        <rFont val="Calibri"/>
        <family val="2"/>
        <charset val="1"/>
      </rPr>
      <t>, EUR/gadā</t>
    </r>
  </si>
  <si>
    <r>
      <rPr>
        <b/>
        <sz val="11"/>
        <color rgb="FF000000"/>
        <rFont val="Calibri"/>
        <family val="2"/>
        <charset val="1"/>
      </rPr>
      <t xml:space="preserve">Kopējie kanalizācijas jomas izdevumi </t>
    </r>
    <r>
      <rPr>
        <b/>
        <sz val="11"/>
        <color rgb="FFFF0000"/>
        <rFont val="Calibri"/>
        <family val="2"/>
        <charset val="1"/>
      </rPr>
      <t>(2018.g.)</t>
    </r>
    <r>
      <rPr>
        <b/>
        <sz val="11"/>
        <color rgb="FF000000"/>
        <rFont val="Calibri"/>
        <family val="2"/>
        <charset val="1"/>
      </rPr>
      <t>, EUR/gadā</t>
    </r>
  </si>
  <si>
    <t>Pakalpojuma sniedzēja vērtējums par iespējām segt ar kanalizācijas sistēmas darbību saistītos izdevumus no tarifa</t>
  </si>
  <si>
    <t>Tā kā tarifs ir viens no zemākajiem Latvijā, un uzņēmums apkalpo ļoti mazu apdzīvotu vietu, izmaksas tiek knapi segtas vai kompensētas ar ienākumiem no citas saimnieciskās darbības.</t>
  </si>
  <si>
    <t>Kārtībā, kā tiek finansēta liela apjoma infrastruktūras uzturēšanas darbi</t>
  </si>
  <si>
    <t>Plānotie darbi tiek paredzēti budžetā.</t>
  </si>
  <si>
    <t>Vai uzņēmumā ir attīstības plāns notekūdeņu sistēmas pamatlīdzekļu uzturēšanā, atjaunošanā un paplašināšanā?</t>
  </si>
  <si>
    <t>Atsevišķa plāna nav.</t>
  </si>
  <si>
    <t>Ūdenssaimniecības - CŪS ekonomiskais novērtējums</t>
  </si>
  <si>
    <r>
      <rPr>
        <b/>
        <sz val="11"/>
        <color rgb="FF000000"/>
        <rFont val="Calibri"/>
        <family val="2"/>
        <charset val="1"/>
      </rPr>
      <t xml:space="preserve">Dzeramā ūdens ieguves un piegādes tarifs, </t>
    </r>
    <r>
      <rPr>
        <b/>
        <u/>
        <sz val="12"/>
        <color rgb="FFFF0000"/>
        <rFont val="Calibri"/>
        <family val="2"/>
        <charset val="186"/>
      </rPr>
      <t>Vangažo</t>
    </r>
    <r>
      <rPr>
        <b/>
        <sz val="12"/>
        <color rgb="FFFF0000"/>
        <rFont val="Calibri"/>
        <family val="2"/>
        <charset val="186"/>
      </rPr>
      <t>s</t>
    </r>
    <r>
      <rPr>
        <b/>
        <sz val="11"/>
        <color rgb="FF000000"/>
        <rFont val="Calibri"/>
        <family val="2"/>
        <charset val="1"/>
      </rPr>
      <t>, EUR/m4</t>
    </r>
  </si>
  <si>
    <r>
      <rPr>
        <b/>
        <sz val="11"/>
        <color rgb="FF000000"/>
        <rFont val="Calibri"/>
        <family val="2"/>
        <charset val="1"/>
      </rPr>
      <t xml:space="preserve">Kopējie ūdensapgādes jomas ieņēmumi </t>
    </r>
    <r>
      <rPr>
        <b/>
        <sz val="11"/>
        <color rgb="FFFF0000"/>
        <rFont val="Calibri"/>
        <family val="2"/>
        <charset val="1"/>
      </rPr>
      <t>(2018.g)</t>
    </r>
    <r>
      <rPr>
        <b/>
        <sz val="11"/>
        <color rgb="FF000000"/>
        <rFont val="Calibri"/>
        <family val="2"/>
        <charset val="1"/>
      </rPr>
      <t>, EUR/gadā</t>
    </r>
  </si>
  <si>
    <r>
      <rPr>
        <b/>
        <sz val="11"/>
        <color rgb="FF000000"/>
        <rFont val="Calibri"/>
        <family val="2"/>
        <charset val="1"/>
      </rPr>
      <t xml:space="preserve">Kopējie ūdensapgādes jomas izdevumi </t>
    </r>
    <r>
      <rPr>
        <b/>
        <sz val="11"/>
        <color rgb="FFFF0000"/>
        <rFont val="Calibri"/>
        <family val="2"/>
        <charset val="1"/>
      </rPr>
      <t>(2018.g)</t>
    </r>
    <r>
      <rPr>
        <b/>
        <sz val="11"/>
        <color rgb="FF000000"/>
        <rFont val="Calibri"/>
        <family val="2"/>
        <charset val="1"/>
      </rPr>
      <t>, EUR/gadā</t>
    </r>
  </si>
  <si>
    <t>Pakalpojuma sniedzēja vērtējums par iespējām segt ar ūdensapgādes sistēmas darbību saistītos izdevumus no tarifa</t>
  </si>
  <si>
    <t>Vai uzņēmumā ir investīciju plāns ūdensapgādes sistēmas pamatlīdzekļu uzturēšanā, atjaunošanā un paplašināšanā?</t>
  </si>
  <si>
    <t>Jā (apstiprināti rudenī)</t>
  </si>
  <si>
    <t>Vēl nav, bet plānots, ka to darīs Vangažu avots</t>
  </si>
  <si>
    <t>Inčukalna novada būvvalde, Vangažu avots kontrolēs cik un ko izved</t>
  </si>
  <si>
    <t xml:space="preserve">Ja ved Vangaži, tad ir OK, bet ir risks, ka vedot no Inčukalna varētu būt problēmas visu paņemt. </t>
  </si>
  <si>
    <t>Bet ar 2020.gadu ir + 600 000 (Inčukalnam), un arī šīs ir Inčukalnam. Šis cipars ir uz 07.02.2020. no 2014.gada kredīta.</t>
  </si>
  <si>
    <t>Tas ir tam, kas atved šeit.</t>
  </si>
  <si>
    <t>Drīzāk uzskaites problēmas nevis tīkli.</t>
  </si>
  <si>
    <t>20 akas uz ielām, kas ir kritiskā stāvoklī</t>
  </si>
  <si>
    <t>ir atūdeņotājs - , bet šobrīd nezin, kur likt, jo līdz šim gāja uz dīķi, tagad tik sāk vākt.</t>
  </si>
  <si>
    <t>30 kv saules baterijas NAI</t>
  </si>
  <si>
    <t>Avārijas ir reti, bez izteiktām izmaiņām</t>
  </si>
  <si>
    <t>Lieto tikai 1, no 2. ir vēl 1 privātā, kur iet arī pilsētas notekūdeņi, bet pagaidām privātais apsaimnieko, un tā bankrota gadījumā varētu nākties pārņemt</t>
  </si>
  <si>
    <t>Ir lielākā teritorijā, bet neapsaimnieko neviens (domes pārziņā)</t>
  </si>
  <si>
    <t>pie NAI, skaita pēc mašīnām</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</si>
  <si>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</si>
  <si>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</si>
  <si>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</si>
  <si>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</si>
  <si>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SIA "Vangažu avots"</t>
  </si>
  <si>
    <t>07.02.2020.</t>
  </si>
  <si>
    <t>Kārlis Spravņiks</t>
  </si>
  <si>
    <t>Nav iekļauts</t>
  </si>
  <si>
    <t>Nav tāda domes lēmuma, bet aglomerācija ir no 2012.gada</t>
  </si>
  <si>
    <t>CSP Pierīgā - 590.78</t>
  </si>
  <si>
    <t>CSP Inčukalna novads - 2.49</t>
  </si>
  <si>
    <t>31.12.2020.</t>
  </si>
  <si>
    <t>VANGAŽI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</si>
</sst>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9" x14ac:knownFonts="1">
    <font>
      <sz val="11"/>
      <color rgb="FF000000"/>
      <name val="Calibri"/>
      <family val="2"/>
      <charset val="1"/>
    </font>
    <font>
      <b/>
      <sz val="11"/>
      <name val="Calibri"/>
      <family val="2"/>
      <charset val="186"/>
    </font>
    <font>
      <b/>
      <sz val="12"/>
      <name val="Calibri"/>
      <family val="2"/>
      <charset val="186"/>
    </font>
    <font>
      <b/>
      <sz val="11"/>
      <color rgb="FF000000"/>
      <name val="Calibri"/>
      <family val="2"/>
      <charset val="186"/>
    </font>
    <font>
      <sz val="11"/>
      <color rgb="FF000000"/>
      <name val="Calibri"/>
      <family val="2"/>
      <charset val="186"/>
    </font>
    <font>
      <b/>
      <sz val="12"/>
      <color rgb="FF000000"/>
      <name val="Calibri"/>
      <family val="2"/>
      <charset val="1"/>
    </font>
    <font>
      <sz val="12"/>
      <color rgb="FF000000"/>
      <name val="Calibri"/>
      <family val="2"/>
      <charset val="1"/>
    </font>
    <font>
      <b/>
      <sz val="12"/>
      <color rgb="FFFF0000"/>
      <name val="Calibri"/>
      <family val="2"/>
      <charset val="1"/>
    </font>
    <font>
      <i/>
      <sz val="10"/>
      <color rgb="FF000000"/>
      <name val="Calibri"/>
      <family val="2"/>
      <charset val="186"/>
    </font>
    <font>
      <sz val="11"/>
      <color rgb="FF000000"/>
      <name val="Times New Roman"/>
      <family val="1"/>
      <charset val="186"/>
    </font>
    <font>
      <b/>
      <i/>
      <sz val="10"/>
      <color rgb="FF000000"/>
      <name val="Calibri"/>
      <family val="2"/>
      <charset val="1"/>
    </font>
    <font>
      <i/>
      <sz val="12"/>
      <color rgb="FF000000"/>
      <name val="Calibri"/>
      <family val="2"/>
      <charset val="186"/>
    </font>
    <font>
      <b/>
      <sz val="11"/>
      <name val="Calibri"/>
      <family val="2"/>
      <charset val="1"/>
    </font>
    <font>
      <b/>
      <sz val="11"/>
      <color rgb="FFFF0000"/>
      <name val="Calibri"/>
      <family val="2"/>
      <charset val="1"/>
    </font>
    <font>
      <b/>
      <sz val="11"/>
      <color rgb="FF000000"/>
      <name val="Calibri"/>
      <family val="2"/>
      <charset val="1"/>
    </font>
    <font>
      <i/>
      <sz val="11"/>
      <color rgb="FF000000"/>
      <name val="Calibri"/>
      <family val="2"/>
      <charset val="186"/>
    </font>
    <font>
      <sz val="11"/>
      <color rgb="FFFF0000"/>
      <name val="Calibri"/>
      <family val="2"/>
      <charset val="1"/>
    </font>
    <font>
      <b/>
      <sz val="10"/>
      <color rgb="FF000000"/>
      <name val="Calibri"/>
      <family val="2"/>
      <charset val="1"/>
    </font>
    <font>
      <sz val="11"/>
      <color rgb="FF0070C0"/>
      <name val="Calibri"/>
      <family val="2"/>
      <charset val="1"/>
    </font>
    <font>
      <i/>
      <sz val="11"/>
      <color rgb="FF000000"/>
      <name val="Calibri"/>
      <family val="2"/>
      <charset val="1"/>
    </font>
    <font>
      <i/>
      <sz val="9"/>
      <color rgb="FFA6A6A6"/>
      <name val="Calibri"/>
      <family val="2"/>
      <charset val="1"/>
    </font>
    <font>
      <b/>
      <sz val="12"/>
      <name val="Calibri"/>
      <family val="2"/>
      <charset val="1"/>
    </font>
    <font>
      <sz val="11"/>
      <name val="Calibri"/>
      <family val="2"/>
      <charset val="1"/>
    </font>
    <font>
      <b/>
      <u/>
      <sz val="12"/>
      <color rgb="FFFF0000"/>
      <name val="Calibri"/>
      <family val="2"/>
      <charset val="186"/>
    </font>
    <font>
      <i/>
      <u/>
      <sz val="11"/>
      <color rgb="FF000000"/>
      <name val="Calibri"/>
      <family val="2"/>
      <charset val="1"/>
    </font>
    <font>
      <b/>
      <sz val="12"/>
      <color rgb="FFFF0000"/>
      <name val="Calibri"/>
      <family val="2"/>
      <charset val="186"/>
    </font>
    <font>
      <sz val="11"/>
      <color rgb="FF000000"/>
      <name val="Calibri"/>
      <family val="2"/>
      <charset val="1"/>
    </font>
    <font>
      <b/>
      <sz val="11"/>
      <name val="Calibri"/>
      <family val="2"/>
      <charset val="186"/>
      <scheme val="minor"/>
    </font>
    <font>
      <b/>
      <sz val="12"/>
      <name val="Calibri"/>
      <family val="2"/>
      <charset val="186"/>
      <scheme val="minor"/>
    </font>
  </fonts>
  <fills count="14">
    <fill>
      <patternFill patternType="none"/>
    </fill>
    <fill>
      <patternFill patternType="gray125"/>
    </fill>
    <fill>
      <patternFill patternType="solid">
        <fgColor rgb="FFD7E4BD"/>
        <bgColor rgb="FFD9D9D9"/>
      </patternFill>
    </fill>
    <fill>
      <patternFill patternType="solid">
        <fgColor rgb="FFDCE6F2"/>
        <bgColor rgb="FFDBEEF4"/>
      </patternFill>
    </fill>
    <fill>
      <patternFill patternType="solid">
        <fgColor rgb="FFD9D9D9"/>
        <bgColor rgb="FFE6E0EC"/>
      </patternFill>
    </fill>
    <fill>
      <patternFill patternType="solid">
        <fgColor rgb="FFB9CDE5"/>
        <bgColor rgb="FFBFBFBF"/>
      </patternFill>
    </fill>
    <fill>
      <patternFill patternType="solid">
        <fgColor rgb="FFFFFF00"/>
        <bgColor rgb="FFFFFF00"/>
      </patternFill>
    </fill>
    <fill>
      <patternFill patternType="solid">
        <fgColor rgb="FF00B050"/>
        <bgColor rgb="FF008080"/>
      </patternFill>
    </fill>
    <fill>
      <patternFill patternType="solid">
        <fgColor rgb="FFFFFFFF"/>
        <bgColor rgb="FFDBEEF4"/>
      </patternFill>
    </fill>
    <fill>
      <patternFill patternType="solid">
        <fgColor rgb="FF00B0F0"/>
        <bgColor rgb="FF33CCCC"/>
      </patternFill>
    </fill>
    <fill>
      <patternFill patternType="solid">
        <fgColor rgb="FFBFBFBF"/>
        <bgColor rgb="FFB9CDE5"/>
      </patternFill>
    </fill>
    <fill>
      <patternFill patternType="solid">
        <fgColor rgb="FFDBEEF4"/>
        <bgColor rgb="FFDCE6F2"/>
      </patternFill>
    </fill>
    <fill>
      <patternFill patternType="solid">
        <fgColor theme="6" tint="0.59999389629810485"/>
        <bgColor indexed="64"/>
      </patternFill>
    </fill>
    <fill>
      <patternFill patternType="solid">
        <fgColor rgb="FFFFFF00"/>
        <bgColor indexed="64"/>
      </patternFill>
    </fill>
  </fills>
  <borders count="17">
    <border>
      <left/>
      <right/>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diagonalUp="1">
      <left/>
      <right style="thin">
        <color auto="1"/>
      </right>
      <top style="thin">
        <color auto="1"/>
      </top>
      <bottom style="thin">
        <color auto="1"/>
      </bottom>
      <diagonal style="thin">
        <color auto="1"/>
      </diagonal>
    </border>
    <border>
      <left/>
      <right/>
      <top style="thin">
        <color auto="1"/>
      </top>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s>
  <cellStyleXfs count="2">
    <xf numFmtId="0" fontId="0" fillId="0" borderId="0"/>
    <xf numFmtId="0" fontId="26" fillId="0" borderId="0"/>
  </cellStyleXfs>
  <cellXfs count="155">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xf>
    <xf numFmtId="0" fontId="0" fillId="0" borderId="0" xfId="0" applyBorder="1"/>
    <xf numFmtId="0" fontId="5" fillId="4" borderId="3" xfId="0" applyFont="1" applyFill="1" applyBorder="1" applyAlignment="1">
      <alignment horizontal="center" vertical="top" wrapText="1"/>
    </xf>
    <xf numFmtId="3" fontId="0" fillId="4" borderId="3" xfId="0" applyNumberFormat="1" applyFill="1" applyBorder="1" applyAlignment="1">
      <alignment vertical="top"/>
    </xf>
    <xf numFmtId="3" fontId="0" fillId="4" borderId="3" xfId="0" applyNumberFormat="1" applyFont="1" applyFill="1" applyBorder="1" applyAlignment="1">
      <alignment horizontal="right" vertical="top"/>
    </xf>
    <xf numFmtId="0" fontId="5" fillId="5" borderId="3" xfId="0" applyFont="1" applyFill="1" applyBorder="1" applyAlignment="1">
      <alignment horizontal="center" vertical="top" wrapText="1"/>
    </xf>
    <xf numFmtId="3" fontId="0" fillId="5" borderId="3" xfId="0" applyNumberFormat="1" applyFill="1" applyBorder="1" applyAlignment="1">
      <alignment vertical="top"/>
    </xf>
    <xf numFmtId="3" fontId="0" fillId="5" borderId="3" xfId="0" applyNumberFormat="1" applyFont="1" applyFill="1" applyBorder="1" applyAlignment="1">
      <alignment horizontal="right" vertical="top"/>
    </xf>
    <xf numFmtId="0" fontId="8" fillId="0" borderId="3" xfId="0" applyFont="1" applyBorder="1" applyAlignment="1">
      <alignment horizontal="right" vertical="top" wrapText="1"/>
    </xf>
    <xf numFmtId="0" fontId="9" fillId="6" borderId="3" xfId="0" applyFont="1" applyFill="1" applyBorder="1" applyAlignment="1">
      <alignment vertical="top"/>
    </xf>
    <xf numFmtId="0" fontId="9" fillId="0" borderId="4" xfId="0" applyFont="1" applyBorder="1" applyAlignment="1">
      <alignment vertical="top"/>
    </xf>
    <xf numFmtId="0" fontId="0" fillId="6" borderId="3" xfId="0" applyFill="1" applyBorder="1" applyAlignment="1">
      <alignment vertical="top"/>
    </xf>
    <xf numFmtId="3" fontId="0" fillId="6" borderId="3" xfId="0" applyNumberForma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vertical="top"/>
    </xf>
    <xf numFmtId="0" fontId="0" fillId="4" borderId="3" xfId="0" applyFill="1" applyBorder="1" applyAlignment="1">
      <alignment vertical="top"/>
    </xf>
    <xf numFmtId="0" fontId="9" fillId="5" borderId="3" xfId="0" applyFont="1" applyFill="1" applyBorder="1" applyAlignment="1">
      <alignment vertical="top"/>
    </xf>
    <xf numFmtId="0" fontId="9" fillId="5" borderId="4" xfId="0" applyFont="1" applyFill="1" applyBorder="1" applyAlignment="1">
      <alignment vertical="top"/>
    </xf>
    <xf numFmtId="0" fontId="0" fillId="5" borderId="3" xfId="0" applyFill="1" applyBorder="1" applyAlignment="1">
      <alignment vertical="top"/>
    </xf>
    <xf numFmtId="3" fontId="9" fillId="4" borderId="3" xfId="0" applyNumberFormat="1" applyFont="1" applyFill="1" applyBorder="1" applyAlignment="1">
      <alignment vertical="top"/>
    </xf>
    <xf numFmtId="3" fontId="9" fillId="5" borderId="3" xfId="0" applyNumberFormat="1" applyFont="1" applyFill="1" applyBorder="1" applyAlignment="1">
      <alignment vertical="top"/>
    </xf>
    <xf numFmtId="3" fontId="9" fillId="6" borderId="3" xfId="0" applyNumberFormat="1" applyFont="1" applyFill="1" applyBorder="1" applyAlignment="1">
      <alignment vertical="top"/>
    </xf>
    <xf numFmtId="3" fontId="9" fillId="0" borderId="4" xfId="0" applyNumberFormat="1" applyFont="1" applyBorder="1" applyAlignment="1">
      <alignment vertical="top"/>
    </xf>
    <xf numFmtId="3" fontId="0" fillId="6" borderId="3" xfId="0" applyNumberFormat="1" applyFill="1" applyBorder="1" applyAlignment="1">
      <alignment horizontal="right" vertical="top"/>
    </xf>
    <xf numFmtId="3" fontId="0" fillId="0" borderId="0" xfId="0" applyNumberFormat="1"/>
    <xf numFmtId="9" fontId="0" fillId="0" borderId="0" xfId="0" applyNumberFormat="1"/>
    <xf numFmtId="0" fontId="12" fillId="0" borderId="3" xfId="0" applyFont="1" applyBorder="1" applyAlignment="1">
      <alignment wrapText="1"/>
    </xf>
    <xf numFmtId="3" fontId="0" fillId="6" borderId="3" xfId="0" applyNumberFormat="1" applyFont="1" applyFill="1" applyBorder="1" applyAlignment="1">
      <alignment vertical="top" wrapText="1"/>
    </xf>
    <xf numFmtId="0" fontId="14" fillId="0" borderId="3" xfId="0" applyFont="1" applyBorder="1" applyAlignment="1">
      <alignment wrapText="1"/>
    </xf>
    <xf numFmtId="0" fontId="14" fillId="0" borderId="3" xfId="0" applyFont="1" applyBorder="1" applyAlignment="1">
      <alignment wrapText="1"/>
    </xf>
    <xf numFmtId="3" fontId="0" fillId="6" borderId="6" xfId="0" applyNumberFormat="1" applyFont="1" applyFill="1" applyBorder="1" applyAlignment="1">
      <alignment vertical="top" wrapText="1"/>
    </xf>
    <xf numFmtId="0" fontId="2" fillId="7" borderId="3" xfId="0" applyFont="1" applyFill="1" applyBorder="1" applyAlignment="1">
      <alignment horizontal="left" vertical="center" wrapText="1"/>
    </xf>
    <xf numFmtId="0" fontId="2" fillId="8" borderId="3" xfId="0" applyFont="1" applyFill="1" applyBorder="1" applyAlignment="1">
      <alignment horizontal="center" vertical="center" wrapText="1"/>
    </xf>
    <xf numFmtId="0" fontId="5" fillId="0" borderId="3" xfId="0" applyFont="1" applyBorder="1" applyAlignment="1">
      <alignment horizontal="left" vertical="top" wrapText="1"/>
    </xf>
    <xf numFmtId="0" fontId="9" fillId="0" borderId="4" xfId="0" applyFont="1" applyBorder="1" applyAlignment="1">
      <alignment vertical="top"/>
    </xf>
    <xf numFmtId="3" fontId="15" fillId="0" borderId="3" xfId="0" applyNumberFormat="1" applyFont="1" applyBorder="1" applyAlignment="1">
      <alignment vertical="top" wrapText="1"/>
    </xf>
    <xf numFmtId="0" fontId="15" fillId="0" borderId="3" xfId="0" applyFont="1" applyBorder="1" applyAlignment="1">
      <alignment horizontal="right" vertical="top" wrapText="1"/>
    </xf>
    <xf numFmtId="0" fontId="0" fillId="0" borderId="3" xfId="0" applyBorder="1" applyAlignment="1">
      <alignment vertical="top"/>
    </xf>
    <xf numFmtId="0" fontId="16" fillId="0" borderId="0" xfId="0" applyFont="1"/>
    <xf numFmtId="10" fontId="0" fillId="0" borderId="3" xfId="0" applyNumberFormat="1" applyBorder="1" applyAlignment="1">
      <alignment vertical="top"/>
    </xf>
    <xf numFmtId="3" fontId="0" fillId="0" borderId="3" xfId="0" applyNumberFormat="1" applyBorder="1" applyAlignment="1">
      <alignment vertical="top"/>
    </xf>
    <xf numFmtId="0" fontId="15" fillId="4" borderId="3" xfId="0" applyFont="1" applyFill="1" applyBorder="1" applyAlignment="1">
      <alignment horizontal="right" vertical="top" wrapText="1"/>
    </xf>
    <xf numFmtId="10" fontId="17" fillId="4" borderId="3" xfId="0" applyNumberFormat="1" applyFont="1" applyFill="1" applyBorder="1" applyAlignment="1">
      <alignment horizontal="center" vertical="top" wrapText="1"/>
    </xf>
    <xf numFmtId="0" fontId="18" fillId="0" borderId="0" xfId="0" applyFont="1"/>
    <xf numFmtId="4" fontId="0" fillId="0" borderId="3" xfId="0" applyNumberFormat="1" applyBorder="1" applyAlignment="1">
      <alignment vertical="top"/>
    </xf>
    <xf numFmtId="3" fontId="0" fillId="0" borderId="3" xfId="0" applyNumberFormat="1" applyBorder="1" applyAlignment="1">
      <alignment vertical="top"/>
    </xf>
    <xf numFmtId="4" fontId="0" fillId="6" borderId="3" xfId="0" applyNumberFormat="1" applyFill="1" applyBorder="1" applyAlignment="1">
      <alignment vertical="top"/>
    </xf>
    <xf numFmtId="0" fontId="5" fillId="0" borderId="3" xfId="0" applyFont="1" applyBorder="1" applyAlignment="1">
      <alignment horizontal="left" vertical="top" wrapText="1"/>
    </xf>
    <xf numFmtId="0" fontId="19" fillId="0" borderId="0" xfId="0" applyFont="1" applyAlignment="1">
      <alignment horizontal="right" wrapText="1"/>
    </xf>
    <xf numFmtId="0" fontId="9" fillId="8" borderId="4" xfId="0" applyFont="1" applyFill="1" applyBorder="1" applyAlignment="1">
      <alignment vertical="top"/>
    </xf>
    <xf numFmtId="0" fontId="5" fillId="0" borderId="3" xfId="0" applyFont="1" applyBorder="1" applyAlignment="1">
      <alignment horizontal="left" wrapText="1"/>
    </xf>
    <xf numFmtId="3" fontId="0" fillId="6" borderId="8" xfId="0" applyNumberFormat="1" applyFill="1" applyBorder="1" applyAlignment="1">
      <alignment vertical="top"/>
    </xf>
    <xf numFmtId="3" fontId="19" fillId="6" borderId="3" xfId="0" applyNumberFormat="1" applyFont="1" applyFill="1" applyBorder="1" applyAlignment="1">
      <alignment horizontal="right"/>
    </xf>
    <xf numFmtId="4" fontId="0" fillId="6" borderId="3" xfId="0" applyNumberFormat="1" applyFill="1" applyBorder="1" applyAlignment="1">
      <alignment horizontal="right" vertical="top"/>
    </xf>
    <xf numFmtId="0" fontId="9" fillId="8" borderId="4" xfId="0" applyFont="1" applyFill="1" applyBorder="1" applyAlignment="1">
      <alignment horizontal="right" vertical="top"/>
    </xf>
    <xf numFmtId="0" fontId="5" fillId="4" borderId="3" xfId="0" applyFont="1" applyFill="1" applyBorder="1" applyAlignment="1">
      <alignment horizontal="left" vertical="center" wrapText="1"/>
    </xf>
    <xf numFmtId="0" fontId="14" fillId="4"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14" fillId="6" borderId="3" xfId="0" applyFont="1" applyFill="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horizontal="center" vertical="center"/>
    </xf>
    <xf numFmtId="0" fontId="2" fillId="2" borderId="0" xfId="0" applyFont="1" applyFill="1" applyBorder="1" applyAlignment="1">
      <alignment horizontal="center" vertical="center" wrapText="1"/>
    </xf>
    <xf numFmtId="0" fontId="14" fillId="0" borderId="3" xfId="0" applyFont="1" applyBorder="1" applyAlignment="1">
      <alignment horizontal="left" vertical="top" wrapText="1"/>
    </xf>
    <xf numFmtId="3" fontId="15" fillId="0" borderId="0" xfId="0" applyNumberFormat="1" applyFont="1" applyBorder="1" applyAlignment="1">
      <alignment vertical="top" wrapText="1"/>
    </xf>
    <xf numFmtId="10" fontId="0" fillId="0" borderId="3" xfId="0" applyNumberFormat="1" applyBorder="1" applyAlignment="1">
      <alignment vertical="top"/>
    </xf>
    <xf numFmtId="0" fontId="0" fillId="0" borderId="0" xfId="0" applyBorder="1" applyAlignment="1">
      <alignment vertical="top"/>
    </xf>
    <xf numFmtId="0" fontId="14" fillId="4" borderId="3" xfId="0" applyFont="1" applyFill="1" applyBorder="1" applyAlignment="1">
      <alignment horizontal="left" vertical="center" wrapText="1"/>
    </xf>
    <xf numFmtId="0" fontId="0" fillId="6" borderId="3" xfId="0" applyFill="1" applyBorder="1" applyAlignment="1">
      <alignment horizontal="center"/>
    </xf>
    <xf numFmtId="0" fontId="0" fillId="6" borderId="3" xfId="0" applyFill="1" applyBorder="1"/>
    <xf numFmtId="0" fontId="0" fillId="0" borderId="0" xfId="0"/>
    <xf numFmtId="0" fontId="14" fillId="7" borderId="3" xfId="0" applyFont="1" applyFill="1" applyBorder="1" applyAlignment="1">
      <alignment horizontal="left" vertical="center" wrapText="1"/>
    </xf>
    <xf numFmtId="0" fontId="0" fillId="0" borderId="0" xfId="0" applyBorder="1"/>
    <xf numFmtId="3" fontId="14" fillId="4" borderId="8" xfId="0" applyNumberFormat="1" applyFont="1" applyFill="1" applyBorder="1" applyAlignment="1">
      <alignment vertical="top"/>
    </xf>
    <xf numFmtId="0" fontId="9" fillId="6" borderId="8" xfId="0" applyFont="1" applyFill="1" applyBorder="1" applyAlignment="1">
      <alignment horizontal="center" vertical="top"/>
    </xf>
    <xf numFmtId="0" fontId="9" fillId="0" borderId="0" xfId="0" applyFont="1" applyBorder="1" applyAlignment="1">
      <alignment vertical="top"/>
    </xf>
    <xf numFmtId="3" fontId="14" fillId="4" borderId="8" xfId="0" applyNumberFormat="1" applyFont="1" applyFill="1" applyBorder="1" applyAlignment="1">
      <alignment vertical="top" wrapText="1"/>
    </xf>
    <xf numFmtId="3" fontId="14" fillId="4" borderId="3" xfId="0" applyNumberFormat="1" applyFont="1" applyFill="1" applyBorder="1" applyAlignment="1">
      <alignment vertical="top"/>
    </xf>
    <xf numFmtId="0" fontId="12" fillId="0" borderId="3" xfId="0" applyFont="1" applyBorder="1" applyAlignment="1">
      <alignment horizontal="left" vertical="center" wrapText="1"/>
    </xf>
    <xf numFmtId="0" fontId="21" fillId="6" borderId="3" xfId="0" applyFont="1" applyFill="1" applyBorder="1" applyAlignment="1">
      <alignment horizontal="center" vertical="center" wrapText="1"/>
    </xf>
    <xf numFmtId="0" fontId="22" fillId="0" borderId="0" xfId="0" applyFont="1" applyBorder="1"/>
    <xf numFmtId="0" fontId="16" fillId="0" borderId="0" xfId="0" applyFont="1" applyBorder="1"/>
    <xf numFmtId="0" fontId="12" fillId="10" borderId="3" xfId="0" applyFont="1" applyFill="1" applyBorder="1" applyAlignment="1">
      <alignment horizontal="left" vertical="center" wrapText="1"/>
    </xf>
    <xf numFmtId="3" fontId="0" fillId="10" borderId="3" xfId="0" applyNumberFormat="1" applyFill="1" applyBorder="1" applyAlignment="1">
      <alignment vertical="top"/>
    </xf>
    <xf numFmtId="0" fontId="14" fillId="11" borderId="3" xfId="0" applyFont="1" applyFill="1" applyBorder="1" applyAlignment="1">
      <alignment horizontal="left" vertical="top" wrapText="1"/>
    </xf>
    <xf numFmtId="0" fontId="15" fillId="11" borderId="3" xfId="0" applyFont="1" applyFill="1" applyBorder="1" applyAlignment="1">
      <alignment horizontal="right" vertical="top" wrapText="1"/>
    </xf>
    <xf numFmtId="164" fontId="0" fillId="6" borderId="3" xfId="0" applyNumberFormat="1" applyFill="1" applyBorder="1" applyAlignment="1">
      <alignment vertical="top"/>
    </xf>
    <xf numFmtId="165" fontId="0" fillId="6" borderId="3" xfId="0" applyNumberFormat="1" applyFill="1" applyBorder="1" applyAlignment="1">
      <alignment vertical="top"/>
    </xf>
    <xf numFmtId="0" fontId="14" fillId="0" borderId="3" xfId="0" applyFont="1" applyBorder="1"/>
    <xf numFmtId="0" fontId="14" fillId="0" borderId="5" xfId="0" applyFont="1" applyBorder="1"/>
    <xf numFmtId="0" fontId="14" fillId="0" borderId="5" xfId="0" applyFont="1" applyBorder="1" applyAlignment="1">
      <alignment wrapText="1"/>
    </xf>
    <xf numFmtId="0" fontId="9" fillId="6" borderId="3" xfId="0" applyFont="1" applyFill="1" applyBorder="1" applyAlignment="1">
      <alignment vertical="top" wrapText="1"/>
    </xf>
    <xf numFmtId="0" fontId="9" fillId="0" borderId="10" xfId="0" applyFont="1" applyBorder="1" applyAlignment="1">
      <alignment vertical="top"/>
    </xf>
    <xf numFmtId="3" fontId="0" fillId="6" borderId="3" xfId="0" applyNumberFormat="1" applyFill="1" applyBorder="1" applyAlignment="1">
      <alignment vertical="top" wrapText="1"/>
    </xf>
    <xf numFmtId="3" fontId="0" fillId="10" borderId="0" xfId="0" applyNumberFormat="1" applyFill="1" applyBorder="1" applyAlignment="1">
      <alignment vertical="top"/>
    </xf>
    <xf numFmtId="10" fontId="0" fillId="0" borderId="0" xfId="0" applyNumberFormat="1" applyBorder="1" applyAlignment="1">
      <alignment vertical="top"/>
    </xf>
    <xf numFmtId="0" fontId="5" fillId="9" borderId="0" xfId="0" applyFont="1" applyFill="1" applyBorder="1" applyAlignment="1">
      <alignment horizontal="center"/>
    </xf>
    <xf numFmtId="3" fontId="0" fillId="6" borderId="8" xfId="0" applyNumberFormat="1" applyFill="1" applyBorder="1" applyAlignment="1">
      <alignment vertical="top" wrapText="1"/>
    </xf>
    <xf numFmtId="0" fontId="0" fillId="0" borderId="8" xfId="0" applyBorder="1"/>
    <xf numFmtId="0" fontId="18" fillId="8" borderId="3" xfId="0" applyFont="1" applyFill="1" applyBorder="1"/>
    <xf numFmtId="0" fontId="9" fillId="6" borderId="3" xfId="0" applyFont="1" applyFill="1" applyBorder="1" applyAlignment="1">
      <alignment horizontal="center" vertical="top" wrapText="1"/>
    </xf>
    <xf numFmtId="0" fontId="0" fillId="0" borderId="0" xfId="0" applyFill="1" applyBorder="1"/>
    <xf numFmtId="0" fontId="0" fillId="0" borderId="0" xfId="0" applyFill="1"/>
    <xf numFmtId="0" fontId="22" fillId="0" borderId="0" xfId="0" applyFont="1" applyFill="1"/>
    <xf numFmtId="0" fontId="0" fillId="0" borderId="2" xfId="0" applyBorder="1" applyAlignment="1">
      <alignment horizontal="center" vertical="center"/>
    </xf>
    <xf numFmtId="0" fontId="27"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7" xfId="0" applyFont="1" applyFill="1" applyBorder="1" applyAlignment="1">
      <alignment horizontal="center" vertical="center" wrapText="1"/>
    </xf>
    <xf numFmtId="3" fontId="0" fillId="13" borderId="3" xfId="0" applyNumberFormat="1" applyFill="1" applyBorder="1" applyAlignment="1">
      <alignment vertical="top"/>
    </xf>
    <xf numFmtId="0" fontId="9" fillId="0" borderId="3" xfId="0" applyFont="1" applyBorder="1" applyAlignment="1">
      <alignment vertical="top" wrapText="1"/>
    </xf>
    <xf numFmtId="3" fontId="0" fillId="6" borderId="3" xfId="0" applyNumberFormat="1" applyFill="1" applyBorder="1" applyAlignment="1">
      <alignment horizontal="left" vertical="top" wrapText="1"/>
    </xf>
    <xf numFmtId="0" fontId="3" fillId="2" borderId="5" xfId="0" applyFont="1" applyFill="1" applyBorder="1" applyAlignment="1">
      <alignment horizontal="center" wrapText="1"/>
    </xf>
    <xf numFmtId="0" fontId="3" fillId="3" borderId="5" xfId="0" applyFont="1" applyFill="1" applyBorder="1" applyAlignment="1">
      <alignment horizontal="center" wrapText="1"/>
    </xf>
    <xf numFmtId="0" fontId="11" fillId="0" borderId="0" xfId="0" applyFont="1" applyBorder="1" applyAlignment="1">
      <alignment horizontal="left" wrapText="1"/>
    </xf>
    <xf numFmtId="0" fontId="8" fillId="0" borderId="3" xfId="0" applyFont="1" applyBorder="1" applyAlignment="1">
      <alignment horizontal="right" vertical="top" wrapText="1"/>
    </xf>
    <xf numFmtId="3" fontId="9" fillId="6" borderId="3" xfId="0" applyNumberFormat="1" applyFont="1" applyFill="1" applyBorder="1" applyAlignment="1">
      <alignment horizontal="right" vertical="top"/>
    </xf>
    <xf numFmtId="3" fontId="9" fillId="0" borderId="4" xfId="0" applyNumberFormat="1" applyFont="1" applyBorder="1" applyAlignment="1">
      <alignment horizontal="right" vertical="top"/>
    </xf>
    <xf numFmtId="0" fontId="0" fillId="6" borderId="3" xfId="0" applyFill="1" applyBorder="1" applyAlignment="1">
      <alignment horizontal="right" vertical="top"/>
    </xf>
    <xf numFmtId="0" fontId="9" fillId="6" borderId="3" xfId="0" applyFont="1" applyFill="1" applyBorder="1" applyAlignment="1">
      <alignment horizontal="right" vertical="top"/>
    </xf>
    <xf numFmtId="0" fontId="9" fillId="0" borderId="4" xfId="0" applyFont="1" applyBorder="1" applyAlignment="1">
      <alignment horizontal="right" vertical="top"/>
    </xf>
    <xf numFmtId="0" fontId="3" fillId="2" borderId="3" xfId="0" applyFont="1" applyFill="1" applyBorder="1" applyAlignment="1">
      <alignment horizontal="center" wrapText="1"/>
    </xf>
    <xf numFmtId="0" fontId="3" fillId="3" borderId="3" xfId="0" applyFont="1" applyFill="1" applyBorder="1" applyAlignment="1">
      <alignment horizontal="center" wrapText="1"/>
    </xf>
    <xf numFmtId="0" fontId="9" fillId="6" borderId="3" xfId="0" applyFont="1" applyFill="1" applyBorder="1" applyAlignment="1">
      <alignment horizontal="center" vertical="top"/>
    </xf>
    <xf numFmtId="0" fontId="9" fillId="0" borderId="4" xfId="0" applyFont="1" applyBorder="1" applyAlignment="1">
      <alignment horizontal="center" vertical="top"/>
    </xf>
    <xf numFmtId="0" fontId="0" fillId="6" borderId="3" xfId="0" applyFill="1" applyBorder="1" applyAlignment="1">
      <alignment horizontal="center" vertical="top"/>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0" fillId="13" borderId="2"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13" borderId="1" xfId="0" applyFill="1" applyBorder="1" applyAlignment="1">
      <alignment horizontal="center" vertical="center"/>
    </xf>
    <xf numFmtId="0" fontId="0" fillId="13" borderId="15" xfId="0" applyFill="1" applyBorder="1" applyAlignment="1">
      <alignment horizontal="center" vertical="center"/>
    </xf>
    <xf numFmtId="0" fontId="0" fillId="13" borderId="12" xfId="0" applyFill="1" applyBorder="1" applyAlignment="1">
      <alignment horizontal="center" vertical="center"/>
    </xf>
    <xf numFmtId="0" fontId="0" fillId="6" borderId="2" xfId="0" applyFont="1" applyFill="1" applyBorder="1" applyAlignment="1">
      <alignment horizontal="center" vertical="center"/>
    </xf>
    <xf numFmtId="0" fontId="0" fillId="0" borderId="0" xfId="0" applyBorder="1" applyAlignment="1">
      <alignment horizontal="left" wrapText="1"/>
    </xf>
    <xf numFmtId="0" fontId="2" fillId="9" borderId="3" xfId="0" applyFont="1" applyFill="1" applyBorder="1" applyAlignment="1">
      <alignment horizontal="center" vertical="center" wrapText="1"/>
    </xf>
    <xf numFmtId="0" fontId="22" fillId="0" borderId="5" xfId="0" applyFont="1" applyBorder="1" applyAlignment="1">
      <alignment horizontal="left" wrapText="1"/>
    </xf>
    <xf numFmtId="0" fontId="22" fillId="0" borderId="9" xfId="0" applyFont="1" applyBorder="1" applyAlignment="1">
      <alignment horizontal="left" wrapText="1"/>
    </xf>
    <xf numFmtId="0" fontId="0" fillId="6" borderId="8" xfId="0" applyFill="1" applyBorder="1" applyAlignment="1">
      <alignment horizontal="center" wrapText="1"/>
    </xf>
    <xf numFmtId="0" fontId="0" fillId="6" borderId="6" xfId="0" applyFill="1" applyBorder="1" applyAlignment="1">
      <alignment horizontal="center" wrapText="1"/>
    </xf>
    <xf numFmtId="0" fontId="0" fillId="6" borderId="16" xfId="0" applyFill="1" applyBorder="1" applyAlignment="1">
      <alignment horizontal="center" wrapText="1"/>
    </xf>
    <xf numFmtId="0" fontId="0" fillId="0" borderId="2" xfId="0" applyFont="1" applyBorder="1" applyAlignment="1">
      <alignment horizontal="center" vertical="center"/>
    </xf>
    <xf numFmtId="0" fontId="20" fillId="6" borderId="3"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2" xfId="0" applyBorder="1" applyAlignment="1">
      <alignment horizontal="center" vertical="center"/>
    </xf>
    <xf numFmtId="0" fontId="5" fillId="9" borderId="11" xfId="0" applyFont="1" applyFill="1" applyBorder="1" applyAlignment="1">
      <alignment horizontal="center"/>
    </xf>
  </cellXfs>
  <cellStyles count="2">
    <cellStyle name="Normal 2" xfId="1" xr:uid="{00000000-0005-0000-0000-000006000000}"/>
    <cellStyle name="Parasts"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E6E0EC"/>
      <rgbColor rgb="FFDBEEF4"/>
      <rgbColor rgb="FF660066"/>
      <rgbColor rgb="FFFF8080"/>
      <rgbColor rgb="FF0070C0"/>
      <rgbColor rgb="FFB9CDE5"/>
      <rgbColor rgb="FF000080"/>
      <rgbColor rgb="FFFF00FF"/>
      <rgbColor rgb="FFFFFF00"/>
      <rgbColor rgb="FF00FFFF"/>
      <rgbColor rgb="FF800080"/>
      <rgbColor rgb="FF800000"/>
      <rgbColor rgb="FF008080"/>
      <rgbColor rgb="FF0000FF"/>
      <rgbColor rgb="FF00B0F0"/>
      <rgbColor rgb="FFDCE6F2"/>
      <rgbColor rgb="FFD7E4BD"/>
      <rgbColor rgb="FFFFFF99"/>
      <rgbColor rgb="FF99CCFF"/>
      <rgbColor rgb="FFFF99CC"/>
      <rgbColor rgb="FFCC99FF"/>
      <rgbColor rgb="FFD9D9D9"/>
      <rgbColor rgb="FF3366FF"/>
      <rgbColor rgb="FF33CCCC"/>
      <rgbColor rgb="FF99CC00"/>
      <rgbColor rgb="FFFFCC00"/>
      <rgbColor rgb="FFFF9900"/>
      <rgbColor rgb="FFFF6600"/>
      <rgbColor rgb="FF666699"/>
      <rgbColor rgb="FFA6A6A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60" zoomScaleNormal="90" workbookViewId="0">
      <selection activeCell="L9" sqref="L9"/>
    </sheetView>
  </sheetViews>
  <sheetFormatPr defaultColWidth="8.6640625" defaultRowHeight="14.4" x14ac:dyDescent="0.3"/>
  <cols>
    <col min="1" max="1" width="40.5546875" style="1" customWidth="1"/>
    <col min="2" max="4" width="23.6640625" customWidth="1"/>
    <col min="5" max="5" width="40.6640625" customWidth="1"/>
    <col min="6" max="8" width="23.6640625" customWidth="1"/>
    <col min="10" max="10" width="42.44140625" customWidth="1"/>
    <col min="11" max="11" width="22.5546875" customWidth="1"/>
  </cols>
  <sheetData>
    <row r="1" spans="1:8" s="73" customFormat="1" ht="29.4" thickBot="1" x14ac:dyDescent="0.35">
      <c r="A1" s="108" t="s">
        <v>0</v>
      </c>
      <c r="B1" s="134" t="s">
        <v>187</v>
      </c>
      <c r="C1" s="135"/>
      <c r="D1" s="136"/>
    </row>
    <row r="2" spans="1:8" s="73" customFormat="1" ht="31.8" thickBot="1" x14ac:dyDescent="0.35">
      <c r="A2" s="109" t="s">
        <v>175</v>
      </c>
      <c r="B2" s="137" t="s">
        <v>179</v>
      </c>
      <c r="C2" s="138"/>
      <c r="D2" s="139"/>
    </row>
    <row r="3" spans="1:8" s="73" customFormat="1" ht="16.2" thickBot="1" x14ac:dyDescent="0.35">
      <c r="A3" s="109" t="s">
        <v>176</v>
      </c>
      <c r="B3" s="137" t="s">
        <v>180</v>
      </c>
      <c r="C3" s="138"/>
      <c r="D3" s="139"/>
    </row>
    <row r="4" spans="1:8" s="73" customFormat="1" ht="31.8" thickBot="1" x14ac:dyDescent="0.35">
      <c r="A4" s="109" t="s">
        <v>177</v>
      </c>
      <c r="B4" s="137" t="s">
        <v>181</v>
      </c>
      <c r="C4" s="138"/>
      <c r="D4" s="139"/>
    </row>
    <row r="5" spans="1:8" ht="49.5" customHeight="1" thickBot="1" x14ac:dyDescent="0.35">
      <c r="A5" s="110" t="s">
        <v>178</v>
      </c>
      <c r="B5" s="137" t="s">
        <v>181</v>
      </c>
      <c r="C5" s="138"/>
      <c r="D5" s="139"/>
    </row>
    <row r="6" spans="1:8" ht="21.75" customHeight="1" x14ac:dyDescent="0.3">
      <c r="A6" s="3"/>
      <c r="B6" s="4"/>
      <c r="C6" s="4"/>
      <c r="D6" s="4"/>
    </row>
    <row r="7" spans="1:8" s="5" customFormat="1" ht="18" customHeight="1" x14ac:dyDescent="0.3">
      <c r="A7" s="128" t="s">
        <v>1</v>
      </c>
      <c r="B7" s="128"/>
      <c r="C7" s="128"/>
      <c r="D7" s="128"/>
      <c r="E7" s="129" t="s">
        <v>2</v>
      </c>
      <c r="F7" s="129"/>
      <c r="G7" s="129"/>
      <c r="H7" s="129"/>
    </row>
    <row r="8" spans="1:8" ht="55.5" customHeight="1" x14ac:dyDescent="0.3">
      <c r="A8" s="130" t="s">
        <v>3</v>
      </c>
      <c r="B8" s="130" t="s">
        <v>4</v>
      </c>
      <c r="C8" s="130" t="s">
        <v>5</v>
      </c>
      <c r="D8" s="131" t="s">
        <v>6</v>
      </c>
      <c r="E8" s="132" t="s">
        <v>3</v>
      </c>
      <c r="F8" s="132" t="s">
        <v>7</v>
      </c>
      <c r="G8" s="132" t="s">
        <v>8</v>
      </c>
      <c r="H8" s="133" t="s">
        <v>6</v>
      </c>
    </row>
    <row r="9" spans="1:8" ht="129" customHeight="1" x14ac:dyDescent="0.3">
      <c r="A9" s="130"/>
      <c r="B9" s="130"/>
      <c r="C9" s="130"/>
      <c r="D9" s="131"/>
      <c r="E9" s="132"/>
      <c r="F9" s="132"/>
      <c r="G9" s="132"/>
      <c r="H9" s="133"/>
    </row>
    <row r="10" spans="1:8" ht="15" customHeight="1" x14ac:dyDescent="0.3">
      <c r="A10" s="123" t="s">
        <v>9</v>
      </c>
      <c r="B10" s="123"/>
      <c r="C10" s="123"/>
      <c r="D10" s="123"/>
      <c r="E10" s="124" t="s">
        <v>10</v>
      </c>
      <c r="F10" s="124"/>
      <c r="G10" s="124"/>
      <c r="H10" s="124"/>
    </row>
    <row r="11" spans="1:8" ht="46.95" customHeight="1" x14ac:dyDescent="0.3">
      <c r="A11" s="6" t="s">
        <v>11</v>
      </c>
      <c r="B11" s="7"/>
      <c r="C11" s="8" t="s">
        <v>12</v>
      </c>
      <c r="D11" s="7">
        <f>D12+D13+D14</f>
        <v>0</v>
      </c>
      <c r="E11" s="9" t="s">
        <v>13</v>
      </c>
      <c r="F11" s="10"/>
      <c r="G11" s="11" t="s">
        <v>12</v>
      </c>
      <c r="H11" s="10" t="e">
        <f>#REF!+H12+H14</f>
        <v>#REF!</v>
      </c>
    </row>
    <row r="12" spans="1:8" ht="15" customHeight="1" x14ac:dyDescent="0.3">
      <c r="A12" s="12" t="s">
        <v>14</v>
      </c>
      <c r="B12" s="13"/>
      <c r="C12" s="14"/>
      <c r="D12" s="15">
        <v>0</v>
      </c>
      <c r="E12" s="117" t="s">
        <v>15</v>
      </c>
      <c r="F12" s="125"/>
      <c r="G12" s="126"/>
      <c r="H12" s="127">
        <v>0</v>
      </c>
    </row>
    <row r="13" spans="1:8" x14ac:dyDescent="0.3">
      <c r="A13" s="12" t="s">
        <v>16</v>
      </c>
      <c r="B13" s="13"/>
      <c r="C13" s="14"/>
      <c r="D13" s="15">
        <v>0</v>
      </c>
      <c r="E13" s="117"/>
      <c r="F13" s="125"/>
      <c r="G13" s="126"/>
      <c r="H13" s="127"/>
    </row>
    <row r="14" spans="1:8" x14ac:dyDescent="0.3">
      <c r="A14" s="12" t="s">
        <v>17</v>
      </c>
      <c r="B14" s="13"/>
      <c r="C14" s="14"/>
      <c r="D14" s="16">
        <v>0</v>
      </c>
      <c r="E14" s="12" t="s">
        <v>17</v>
      </c>
      <c r="F14" s="13"/>
      <c r="G14" s="14"/>
      <c r="H14" s="16">
        <v>0</v>
      </c>
    </row>
    <row r="15" spans="1:8" ht="62.4" x14ac:dyDescent="0.3">
      <c r="A15" s="6" t="s">
        <v>18</v>
      </c>
      <c r="B15" s="17"/>
      <c r="C15" s="18"/>
      <c r="D15" s="19">
        <f>D16+D17+D18</f>
        <v>0</v>
      </c>
      <c r="E15" s="9" t="s">
        <v>19</v>
      </c>
      <c r="F15" s="20"/>
      <c r="G15" s="21"/>
      <c r="H15" s="22">
        <f>H16+H17+H18</f>
        <v>0</v>
      </c>
    </row>
    <row r="16" spans="1:8" x14ac:dyDescent="0.3">
      <c r="A16" s="12" t="s">
        <v>20</v>
      </c>
      <c r="B16" s="13"/>
      <c r="C16" s="14"/>
      <c r="D16" s="15">
        <v>0</v>
      </c>
      <c r="E16" s="12" t="s">
        <v>21</v>
      </c>
      <c r="F16" s="13"/>
      <c r="G16" s="14"/>
      <c r="H16" s="15">
        <v>0</v>
      </c>
    </row>
    <row r="17" spans="1:9" ht="41.4" x14ac:dyDescent="0.3">
      <c r="A17" s="12" t="s">
        <v>22</v>
      </c>
      <c r="B17" s="13"/>
      <c r="C17" s="14"/>
      <c r="D17" s="15">
        <v>0</v>
      </c>
      <c r="E17" s="12" t="s">
        <v>23</v>
      </c>
      <c r="F17" s="13"/>
      <c r="G17" s="14"/>
      <c r="H17" s="15">
        <v>0</v>
      </c>
    </row>
    <row r="18" spans="1:9" ht="41.4" x14ac:dyDescent="0.3">
      <c r="A18" s="12" t="s">
        <v>24</v>
      </c>
      <c r="B18" s="13"/>
      <c r="C18" s="14"/>
      <c r="D18" s="15">
        <v>0</v>
      </c>
      <c r="E18" s="12" t="s">
        <v>25</v>
      </c>
      <c r="F18" s="13"/>
      <c r="G18" s="14"/>
      <c r="H18" s="15">
        <v>0</v>
      </c>
    </row>
    <row r="19" spans="1:9" ht="85.95" customHeight="1" x14ac:dyDescent="0.3">
      <c r="A19" s="6" t="s">
        <v>26</v>
      </c>
      <c r="B19" s="7"/>
      <c r="C19" s="8" t="s">
        <v>12</v>
      </c>
      <c r="D19" s="7">
        <f>D20+D21+D22</f>
        <v>0</v>
      </c>
      <c r="E19" s="9" t="s">
        <v>27</v>
      </c>
      <c r="F19" s="10"/>
      <c r="G19" s="11" t="s">
        <v>12</v>
      </c>
      <c r="H19" s="10" t="e">
        <f>#REF!+H20+H22</f>
        <v>#REF!</v>
      </c>
    </row>
    <row r="20" spans="1:9" ht="15" customHeight="1" x14ac:dyDescent="0.3">
      <c r="A20" s="12" t="s">
        <v>14</v>
      </c>
      <c r="B20" s="13"/>
      <c r="C20" s="14"/>
      <c r="D20" s="15">
        <v>0</v>
      </c>
      <c r="E20" s="117" t="s">
        <v>16</v>
      </c>
      <c r="F20" s="121"/>
      <c r="G20" s="122"/>
      <c r="H20" s="120">
        <v>0</v>
      </c>
    </row>
    <row r="21" spans="1:9" x14ac:dyDescent="0.3">
      <c r="A21" s="12" t="s">
        <v>16</v>
      </c>
      <c r="B21" s="13"/>
      <c r="C21" s="14"/>
      <c r="D21" s="15">
        <v>0</v>
      </c>
      <c r="E21" s="117"/>
      <c r="F21" s="121"/>
      <c r="G21" s="122"/>
      <c r="H21" s="120"/>
    </row>
    <row r="22" spans="1:9" x14ac:dyDescent="0.3">
      <c r="A22" s="12" t="s">
        <v>17</v>
      </c>
      <c r="B22" s="13"/>
      <c r="C22" s="14"/>
      <c r="D22" s="16">
        <v>0</v>
      </c>
      <c r="E22" s="12" t="s">
        <v>17</v>
      </c>
      <c r="F22" s="13"/>
      <c r="G22" s="14"/>
      <c r="H22" s="16">
        <v>0</v>
      </c>
    </row>
    <row r="23" spans="1:9" ht="78" x14ac:dyDescent="0.3">
      <c r="A23" s="6" t="s">
        <v>28</v>
      </c>
      <c r="B23" s="17"/>
      <c r="C23" s="18"/>
      <c r="D23" s="19">
        <f>D24+D25+D26</f>
        <v>0</v>
      </c>
      <c r="E23" s="9" t="s">
        <v>29</v>
      </c>
      <c r="F23" s="20"/>
      <c r="G23" s="21"/>
      <c r="H23" s="22">
        <f>H24+H25+H26</f>
        <v>0</v>
      </c>
    </row>
    <row r="24" spans="1:9" x14ac:dyDescent="0.3">
      <c r="A24" s="12" t="s">
        <v>20</v>
      </c>
      <c r="B24" s="13"/>
      <c r="C24" s="14"/>
      <c r="D24" s="15">
        <v>0</v>
      </c>
      <c r="E24" s="12" t="s">
        <v>21</v>
      </c>
      <c r="F24" s="13"/>
      <c r="G24" s="14"/>
      <c r="H24" s="15">
        <v>0</v>
      </c>
    </row>
    <row r="25" spans="1:9" ht="41.4" x14ac:dyDescent="0.3">
      <c r="A25" s="12" t="s">
        <v>22</v>
      </c>
      <c r="B25" s="13"/>
      <c r="C25" s="14"/>
      <c r="D25" s="15">
        <v>0</v>
      </c>
      <c r="E25" s="12" t="s">
        <v>23</v>
      </c>
      <c r="F25" s="13"/>
      <c r="G25" s="14"/>
      <c r="H25" s="15">
        <v>0</v>
      </c>
    </row>
    <row r="26" spans="1:9" ht="27.6" x14ac:dyDescent="0.3">
      <c r="A26" s="12" t="s">
        <v>24</v>
      </c>
      <c r="B26" s="13"/>
      <c r="C26" s="14"/>
      <c r="D26" s="15">
        <v>0</v>
      </c>
      <c r="E26" s="12" t="s">
        <v>25</v>
      </c>
      <c r="F26" s="13"/>
      <c r="G26" s="14"/>
      <c r="H26" s="15">
        <v>0</v>
      </c>
    </row>
    <row r="27" spans="1:9" ht="15" customHeight="1" x14ac:dyDescent="0.3">
      <c r="A27" s="123" t="s">
        <v>30</v>
      </c>
      <c r="B27" s="123"/>
      <c r="C27" s="123"/>
      <c r="D27" s="123"/>
      <c r="E27" s="124" t="s">
        <v>31</v>
      </c>
      <c r="F27" s="124"/>
      <c r="G27" s="124"/>
      <c r="H27" s="124"/>
    </row>
    <row r="28" spans="1:9" ht="31.2" customHeight="1" x14ac:dyDescent="0.3">
      <c r="A28" s="6" t="s">
        <v>32</v>
      </c>
      <c r="B28" s="23"/>
      <c r="C28" s="18"/>
      <c r="D28" s="7">
        <f>SUM(D29:D33)</f>
        <v>70000</v>
      </c>
      <c r="E28" s="9" t="s">
        <v>33</v>
      </c>
      <c r="F28" s="24"/>
      <c r="G28" s="21"/>
      <c r="H28" s="10">
        <f>SUM(H29:H33)</f>
        <v>0</v>
      </c>
      <c r="I28" t="s">
        <v>34</v>
      </c>
    </row>
    <row r="29" spans="1:9" ht="15" customHeight="1" x14ac:dyDescent="0.3">
      <c r="A29" s="12" t="s">
        <v>14</v>
      </c>
      <c r="B29" s="25"/>
      <c r="C29" s="26"/>
      <c r="D29" s="16">
        <v>0</v>
      </c>
      <c r="E29" s="117" t="s">
        <v>16</v>
      </c>
      <c r="F29" s="118"/>
      <c r="G29" s="119"/>
      <c r="H29" s="120">
        <v>0</v>
      </c>
    </row>
    <row r="30" spans="1:9" x14ac:dyDescent="0.3">
      <c r="A30" s="12" t="s">
        <v>16</v>
      </c>
      <c r="B30" s="13"/>
      <c r="C30" s="14"/>
      <c r="D30" s="15">
        <v>0</v>
      </c>
      <c r="E30" s="117"/>
      <c r="F30" s="118"/>
      <c r="G30" s="119"/>
      <c r="H30" s="120"/>
    </row>
    <row r="31" spans="1:9" x14ac:dyDescent="0.3">
      <c r="A31" s="12" t="s">
        <v>35</v>
      </c>
      <c r="B31" s="13"/>
      <c r="C31" s="14"/>
      <c r="D31" s="15">
        <v>0</v>
      </c>
      <c r="E31" s="12" t="s">
        <v>36</v>
      </c>
      <c r="F31" s="13"/>
      <c r="G31" s="14"/>
      <c r="H31" s="15">
        <v>0</v>
      </c>
    </row>
    <row r="32" spans="1:9" ht="31.95" customHeight="1" x14ac:dyDescent="0.3">
      <c r="A32" s="12" t="s">
        <v>37</v>
      </c>
      <c r="B32" s="13">
        <v>1</v>
      </c>
      <c r="C32" s="14"/>
      <c r="D32" s="15">
        <v>30000</v>
      </c>
      <c r="E32" s="117" t="s">
        <v>38</v>
      </c>
      <c r="F32" s="121"/>
      <c r="G32" s="122"/>
      <c r="H32" s="120"/>
    </row>
    <row r="33" spans="1:8" ht="31.95" customHeight="1" x14ac:dyDescent="0.3">
      <c r="A33" s="12" t="s">
        <v>39</v>
      </c>
      <c r="B33" s="103" t="s">
        <v>168</v>
      </c>
      <c r="C33" s="14"/>
      <c r="D33" s="15">
        <v>40000</v>
      </c>
      <c r="E33" s="117"/>
      <c r="F33" s="121"/>
      <c r="G33" s="122"/>
      <c r="H33" s="120"/>
    </row>
    <row r="34" spans="1:8" ht="30.6" customHeight="1" x14ac:dyDescent="0.3">
      <c r="A34" s="114" t="s">
        <v>40</v>
      </c>
      <c r="B34" s="114"/>
      <c r="C34" s="114"/>
      <c r="D34" s="114"/>
      <c r="E34" s="115" t="s">
        <v>41</v>
      </c>
      <c r="F34" s="115"/>
      <c r="G34" s="115"/>
      <c r="H34" s="115"/>
    </row>
    <row r="35" spans="1:8" ht="46.8" x14ac:dyDescent="0.3">
      <c r="A35" s="6" t="s">
        <v>42</v>
      </c>
      <c r="B35" s="17"/>
      <c r="C35" s="18"/>
      <c r="D35" s="7">
        <f>SUM(D36:D39)</f>
        <v>35000</v>
      </c>
      <c r="E35" s="9" t="s">
        <v>42</v>
      </c>
      <c r="F35" s="20"/>
      <c r="G35" s="21"/>
      <c r="H35" s="10">
        <f>SUM(H36:H38)</f>
        <v>0</v>
      </c>
    </row>
    <row r="36" spans="1:8" ht="69" x14ac:dyDescent="0.3">
      <c r="A36" s="12" t="s">
        <v>43</v>
      </c>
      <c r="B36" s="13"/>
      <c r="C36" s="14"/>
      <c r="D36" s="27">
        <v>0</v>
      </c>
      <c r="E36" s="12" t="s">
        <v>44</v>
      </c>
      <c r="F36" s="13"/>
      <c r="G36" s="14"/>
      <c r="H36" s="27">
        <v>0</v>
      </c>
    </row>
    <row r="37" spans="1:8" ht="27.6" x14ac:dyDescent="0.3">
      <c r="A37" s="12" t="s">
        <v>45</v>
      </c>
      <c r="B37" s="13"/>
      <c r="C37" s="14"/>
      <c r="D37" s="27">
        <v>0</v>
      </c>
      <c r="E37" s="12" t="s">
        <v>46</v>
      </c>
      <c r="F37" s="13"/>
      <c r="G37" s="14"/>
      <c r="H37" s="27">
        <v>0</v>
      </c>
    </row>
    <row r="38" spans="1:8" ht="27.6" x14ac:dyDescent="0.3">
      <c r="A38" s="12" t="s">
        <v>47</v>
      </c>
      <c r="B38" s="13" t="s">
        <v>170</v>
      </c>
      <c r="C38" s="14"/>
      <c r="D38" s="27">
        <v>35000</v>
      </c>
      <c r="E38" s="12" t="s">
        <v>48</v>
      </c>
      <c r="F38" s="13"/>
      <c r="G38" s="14"/>
      <c r="H38" s="27">
        <v>0</v>
      </c>
    </row>
    <row r="39" spans="1:8" ht="27.6" x14ac:dyDescent="0.3">
      <c r="A39" s="12" t="s">
        <v>49</v>
      </c>
      <c r="B39" s="13"/>
      <c r="C39" s="14"/>
      <c r="D39" s="27">
        <v>0</v>
      </c>
    </row>
    <row r="40" spans="1:8" ht="45" customHeight="1" x14ac:dyDescent="0.3">
      <c r="A40" s="116" t="s">
        <v>50</v>
      </c>
      <c r="B40" s="116"/>
      <c r="C40" s="116"/>
      <c r="D40" s="116"/>
      <c r="E40" s="116" t="s">
        <v>50</v>
      </c>
      <c r="F40" s="116"/>
      <c r="G40" s="116"/>
      <c r="H40" s="116"/>
    </row>
    <row r="41" spans="1:8" x14ac:dyDescent="0.3">
      <c r="B41" s="28"/>
      <c r="C41" s="28"/>
    </row>
    <row r="43" spans="1:8" x14ac:dyDescent="0.3">
      <c r="B43" s="28"/>
      <c r="C43" s="28"/>
    </row>
    <row r="44" spans="1:8" x14ac:dyDescent="0.3">
      <c r="B44" s="29"/>
      <c r="C44" s="29"/>
    </row>
    <row r="47" spans="1:8" x14ac:dyDescent="0.3">
      <c r="B47" s="28"/>
      <c r="C47" s="28"/>
    </row>
    <row r="48" spans="1:8" x14ac:dyDescent="0.3">
      <c r="B48" s="29"/>
      <c r="C48" s="29"/>
    </row>
    <row r="51" spans="2:3" x14ac:dyDescent="0.3">
      <c r="B51" s="29"/>
      <c r="C51" s="29"/>
    </row>
    <row r="53" spans="2:3" x14ac:dyDescent="0.3">
      <c r="B53" s="28"/>
      <c r="C53" s="28"/>
    </row>
    <row r="54" spans="2:3" x14ac:dyDescent="0.3">
      <c r="B54" s="29"/>
      <c r="C54" s="29"/>
    </row>
  </sheetData>
  <mergeCells count="39">
    <mergeCell ref="B1:D1"/>
    <mergeCell ref="B2:D2"/>
    <mergeCell ref="B3:D3"/>
    <mergeCell ref="B4:D4"/>
    <mergeCell ref="B5:D5"/>
    <mergeCell ref="A7:D7"/>
    <mergeCell ref="E7:H7"/>
    <mergeCell ref="A8:A9"/>
    <mergeCell ref="B8:B9"/>
    <mergeCell ref="C8:C9"/>
    <mergeCell ref="D8:D9"/>
    <mergeCell ref="E8:E9"/>
    <mergeCell ref="F8:F9"/>
    <mergeCell ref="G8:G9"/>
    <mergeCell ref="H8:H9"/>
    <mergeCell ref="A10:D10"/>
    <mergeCell ref="E10:H10"/>
    <mergeCell ref="E12:E13"/>
    <mergeCell ref="F12:F13"/>
    <mergeCell ref="G12:G13"/>
    <mergeCell ref="H12:H13"/>
    <mergeCell ref="E20:E21"/>
    <mergeCell ref="F20:F21"/>
    <mergeCell ref="G20:G21"/>
    <mergeCell ref="H20:H21"/>
    <mergeCell ref="A27:D27"/>
    <mergeCell ref="E27:H27"/>
    <mergeCell ref="A34:D34"/>
    <mergeCell ref="E34:H34"/>
    <mergeCell ref="A40:D40"/>
    <mergeCell ref="E40:H40"/>
    <mergeCell ref="E29:E30"/>
    <mergeCell ref="F29:F30"/>
    <mergeCell ref="G29:G30"/>
    <mergeCell ref="H29:H30"/>
    <mergeCell ref="E32:E33"/>
    <mergeCell ref="F32:F33"/>
    <mergeCell ref="G32:G33"/>
    <mergeCell ref="H32:H33"/>
  </mergeCells>
  <pageMargins left="0.7" right="0.7" top="0.75" bottom="0.75" header="0.51180555555555496" footer="0.51180555555555496"/>
  <pageSetup paperSize="9" scale="35"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topLeftCell="A8" zoomScaleNormal="100" workbookViewId="0">
      <selection activeCell="D12" sqref="D12"/>
    </sheetView>
  </sheetViews>
  <sheetFormatPr defaultColWidth="8.6640625" defaultRowHeight="14.4" x14ac:dyDescent="0.3"/>
  <cols>
    <col min="1" max="1" width="48.33203125" customWidth="1"/>
    <col min="2" max="2" width="26.88671875" customWidth="1"/>
  </cols>
  <sheetData>
    <row r="1" spans="1:2" ht="101.4" customHeight="1" x14ac:dyDescent="0.3">
      <c r="A1" s="2" t="s">
        <v>0</v>
      </c>
      <c r="B1" s="107" t="s">
        <v>187</v>
      </c>
    </row>
    <row r="2" spans="1:2" x14ac:dyDescent="0.3">
      <c r="A2" s="3"/>
      <c r="B2" s="4"/>
    </row>
    <row r="3" spans="1:2" ht="30.6" customHeight="1" x14ac:dyDescent="0.3">
      <c r="A3" s="128" t="s">
        <v>51</v>
      </c>
      <c r="B3" s="128"/>
    </row>
    <row r="4" spans="1:2" ht="48.6" customHeight="1" x14ac:dyDescent="0.3">
      <c r="A4" s="30" t="s">
        <v>52</v>
      </c>
      <c r="B4" s="31" t="s">
        <v>183</v>
      </c>
    </row>
    <row r="5" spans="1:2" ht="28.8" x14ac:dyDescent="0.3">
      <c r="A5" s="30" t="s">
        <v>53</v>
      </c>
      <c r="B5" s="31" t="s">
        <v>182</v>
      </c>
    </row>
    <row r="6" spans="1:2" ht="28.8" x14ac:dyDescent="0.3">
      <c r="A6" s="30" t="s">
        <v>54</v>
      </c>
      <c r="B6" s="31" t="s">
        <v>55</v>
      </c>
    </row>
    <row r="7" spans="1:2" ht="38.4" customHeight="1" x14ac:dyDescent="0.3">
      <c r="A7" s="30" t="s">
        <v>56</v>
      </c>
      <c r="B7" s="31" t="s">
        <v>184</v>
      </c>
    </row>
    <row r="8" spans="1:2" ht="25.2" customHeight="1" x14ac:dyDescent="0.3">
      <c r="A8" s="30" t="s">
        <v>57</v>
      </c>
      <c r="B8" s="31" t="s">
        <v>185</v>
      </c>
    </row>
    <row r="9" spans="1:2" ht="45.6" customHeight="1" x14ac:dyDescent="0.3">
      <c r="A9" s="128" t="s">
        <v>58</v>
      </c>
      <c r="B9" s="128"/>
    </row>
    <row r="10" spans="1:2" ht="48" customHeight="1" x14ac:dyDescent="0.3">
      <c r="A10" s="32" t="s">
        <v>59</v>
      </c>
      <c r="B10" s="16" t="s">
        <v>161</v>
      </c>
    </row>
    <row r="11" spans="1:2" ht="41.4" customHeight="1" x14ac:dyDescent="0.3">
      <c r="A11" s="32" t="s">
        <v>60</v>
      </c>
      <c r="B11" s="16" t="s">
        <v>186</v>
      </c>
    </row>
    <row r="12" spans="1:2" ht="70.2" customHeight="1" x14ac:dyDescent="0.3">
      <c r="A12" s="32" t="s">
        <v>61</v>
      </c>
      <c r="B12" s="113" t="s">
        <v>163</v>
      </c>
    </row>
    <row r="13" spans="1:2" ht="51" customHeight="1" x14ac:dyDescent="0.3">
      <c r="A13" s="32" t="s">
        <v>62</v>
      </c>
      <c r="B13" s="96" t="s">
        <v>162</v>
      </c>
    </row>
    <row r="14" spans="1:2" ht="28.8" x14ac:dyDescent="0.3">
      <c r="A14" s="33" t="s">
        <v>63</v>
      </c>
      <c r="B14" s="34" t="s">
        <v>64</v>
      </c>
    </row>
  </sheetData>
  <mergeCells count="2">
    <mergeCell ref="A3:B3"/>
    <mergeCell ref="A9:B9"/>
  </mergeCells>
  <pageMargins left="0.7" right="0.7" top="0.75" bottom="0.75" header="0.51180555555555496" footer="0.51180555555555496"/>
  <pageSetup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10" zoomScale="70" zoomScaleNormal="70" zoomScaleSheetLayoutView="70" workbookViewId="0">
      <selection activeCell="J22" sqref="J22"/>
    </sheetView>
  </sheetViews>
  <sheetFormatPr defaultColWidth="8.6640625" defaultRowHeight="14.4" x14ac:dyDescent="0.3"/>
  <cols>
    <col min="1" max="1" width="40.5546875" style="1"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x14ac:dyDescent="0.3">
      <c r="A1" s="2" t="s">
        <v>0</v>
      </c>
      <c r="B1" s="140" t="s">
        <v>187</v>
      </c>
      <c r="C1" s="140"/>
      <c r="D1" s="140"/>
    </row>
    <row r="2" spans="1:10" ht="21.75" customHeight="1" x14ac:dyDescent="0.3">
      <c r="A2" s="3"/>
      <c r="B2" s="4"/>
      <c r="C2" s="4"/>
      <c r="D2" s="4"/>
    </row>
    <row r="3" spans="1:10" s="5" customFormat="1" ht="18" customHeight="1" x14ac:dyDescent="0.3">
      <c r="A3" s="128" t="s">
        <v>65</v>
      </c>
      <c r="B3" s="128"/>
      <c r="C3" s="128"/>
      <c r="D3" s="128"/>
    </row>
    <row r="4" spans="1:10" s="5" customFormat="1" ht="36" customHeight="1" x14ac:dyDescent="0.3">
      <c r="A4" s="35" t="s">
        <v>66</v>
      </c>
      <c r="B4" s="16">
        <f>3512+30</f>
        <v>3542</v>
      </c>
      <c r="C4" s="36"/>
      <c r="D4" s="36"/>
      <c r="E4" s="104"/>
    </row>
    <row r="5" spans="1:10" ht="29.4" customHeight="1" x14ac:dyDescent="0.3">
      <c r="A5" s="37" t="s">
        <v>67</v>
      </c>
      <c r="B5" s="16">
        <f>3452-340</f>
        <v>3112</v>
      </c>
      <c r="C5" s="38"/>
      <c r="D5" s="39"/>
      <c r="E5" s="105"/>
    </row>
    <row r="6" spans="1:10" x14ac:dyDescent="0.3">
      <c r="A6" s="40" t="s">
        <v>68</v>
      </c>
      <c r="B6" s="16">
        <f>1532-8</f>
        <v>1524</v>
      </c>
      <c r="C6" s="38"/>
      <c r="D6" s="41"/>
      <c r="E6" s="42"/>
    </row>
    <row r="7" spans="1:10" x14ac:dyDescent="0.3">
      <c r="A7" s="40" t="s">
        <v>69</v>
      </c>
      <c r="B7" s="16">
        <f>3112-6-6-3-3-1-1-8-2</f>
        <v>3082</v>
      </c>
      <c r="C7" s="43">
        <f>B7/B5</f>
        <v>0.99035989717223649</v>
      </c>
      <c r="D7" s="41"/>
      <c r="E7" s="106"/>
    </row>
    <row r="8" spans="1:10" ht="28.8" x14ac:dyDescent="0.3">
      <c r="A8" s="40" t="s">
        <v>70</v>
      </c>
      <c r="B8" s="16">
        <f>3112-2</f>
        <v>3110</v>
      </c>
      <c r="C8" s="43">
        <f>B8/B5</f>
        <v>0.99935732647814912</v>
      </c>
      <c r="D8" s="44"/>
      <c r="E8" s="106"/>
    </row>
    <row r="9" spans="1:10" ht="41.4" x14ac:dyDescent="0.3">
      <c r="A9" s="45"/>
      <c r="B9" s="17"/>
      <c r="C9" s="46" t="s">
        <v>71</v>
      </c>
      <c r="D9" s="46" t="s">
        <v>72</v>
      </c>
      <c r="E9" s="47"/>
      <c r="G9" s="141"/>
      <c r="H9" s="141"/>
      <c r="I9" s="141"/>
      <c r="J9" s="141"/>
    </row>
    <row r="10" spans="1:10" ht="15.6" x14ac:dyDescent="0.3">
      <c r="A10" s="37" t="s">
        <v>73</v>
      </c>
      <c r="B10" s="48">
        <f>B11+B12</f>
        <v>3.9499999999999997</v>
      </c>
      <c r="C10" s="49">
        <f>C11+C12</f>
        <v>0</v>
      </c>
      <c r="D10" s="49">
        <f>D11+D12</f>
        <v>0</v>
      </c>
      <c r="E10" s="42"/>
    </row>
    <row r="11" spans="1:10" x14ac:dyDescent="0.3">
      <c r="A11" s="40" t="s">
        <v>74</v>
      </c>
      <c r="B11" s="50">
        <v>2.5499999999999998</v>
      </c>
      <c r="C11" s="16">
        <v>0</v>
      </c>
      <c r="D11" s="16">
        <v>0</v>
      </c>
      <c r="E11" s="42"/>
    </row>
    <row r="12" spans="1:10" x14ac:dyDescent="0.3">
      <c r="A12" s="40" t="s">
        <v>75</v>
      </c>
      <c r="B12" s="50">
        <v>1.4</v>
      </c>
      <c r="C12" s="16">
        <v>0</v>
      </c>
      <c r="D12" s="16">
        <v>0</v>
      </c>
      <c r="E12" s="42"/>
    </row>
    <row r="13" spans="1:10" ht="15.6" x14ac:dyDescent="0.3">
      <c r="A13" s="51" t="s">
        <v>76</v>
      </c>
      <c r="B13" s="16">
        <v>2</v>
      </c>
      <c r="C13" s="38"/>
      <c r="D13" s="38"/>
      <c r="E13" s="42"/>
    </row>
    <row r="14" spans="1:10" x14ac:dyDescent="0.3">
      <c r="A14" s="12" t="s">
        <v>77</v>
      </c>
      <c r="B14" s="16">
        <v>0</v>
      </c>
      <c r="C14" s="38"/>
      <c r="D14" s="38"/>
      <c r="E14" s="42"/>
    </row>
    <row r="15" spans="1:10" ht="59.4" customHeight="1" x14ac:dyDescent="0.3">
      <c r="A15" s="52" t="s">
        <v>78</v>
      </c>
      <c r="B15" s="16">
        <v>2</v>
      </c>
      <c r="C15" s="143" t="s">
        <v>172</v>
      </c>
      <c r="D15" s="144"/>
    </row>
    <row r="16" spans="1:10" ht="15.6" x14ac:dyDescent="0.3">
      <c r="A16" s="37" t="s">
        <v>79</v>
      </c>
      <c r="B16" s="27">
        <v>2</v>
      </c>
      <c r="C16" s="143" t="s">
        <v>171</v>
      </c>
      <c r="D16" s="144"/>
    </row>
    <row r="17" spans="1:8" ht="15.6" x14ac:dyDescent="0.3">
      <c r="A17" s="37" t="s">
        <v>80</v>
      </c>
      <c r="B17" s="57">
        <v>2.7</v>
      </c>
      <c r="C17" s="53"/>
      <c r="D17" s="53"/>
      <c r="E17" s="47"/>
    </row>
    <row r="18" spans="1:8" ht="45.6" customHeight="1" x14ac:dyDescent="0.3">
      <c r="A18" s="54" t="s">
        <v>82</v>
      </c>
      <c r="B18" s="16">
        <v>0</v>
      </c>
      <c r="C18" s="38"/>
      <c r="D18" s="38"/>
      <c r="E18" s="42"/>
    </row>
    <row r="19" spans="1:8" ht="62.4" customHeight="1" x14ac:dyDescent="0.3">
      <c r="A19" s="54" t="s">
        <v>83</v>
      </c>
      <c r="B19" s="100" t="s">
        <v>173</v>
      </c>
      <c r="C19" s="38"/>
      <c r="D19" s="38"/>
      <c r="E19" s="42"/>
    </row>
    <row r="20" spans="1:8" ht="54.6" customHeight="1" x14ac:dyDescent="0.3">
      <c r="A20" s="54" t="s">
        <v>84</v>
      </c>
      <c r="B20" s="55">
        <v>1</v>
      </c>
      <c r="C20" s="143" t="s">
        <v>174</v>
      </c>
      <c r="D20" s="144"/>
    </row>
    <row r="21" spans="1:8" ht="31.2" x14ac:dyDescent="0.3">
      <c r="A21" s="54" t="s">
        <v>85</v>
      </c>
      <c r="B21" s="56">
        <v>347000</v>
      </c>
      <c r="C21" s="38"/>
      <c r="D21" s="38"/>
    </row>
    <row r="22" spans="1:8" ht="109.2" x14ac:dyDescent="0.3">
      <c r="A22" s="54" t="s">
        <v>86</v>
      </c>
      <c r="B22" s="56" t="s">
        <v>81</v>
      </c>
      <c r="C22" s="38"/>
      <c r="D22" s="38"/>
    </row>
    <row r="23" spans="1:8" ht="15.75" customHeight="1" x14ac:dyDescent="0.3">
      <c r="A23" s="142" t="s">
        <v>87</v>
      </c>
      <c r="B23" s="142"/>
      <c r="C23" s="142"/>
      <c r="D23" s="142"/>
      <c r="E23" s="105"/>
    </row>
    <row r="24" spans="1:8" ht="31.2" x14ac:dyDescent="0.3">
      <c r="A24" s="37" t="s">
        <v>88</v>
      </c>
      <c r="B24" s="16">
        <v>3550</v>
      </c>
      <c r="C24" s="38"/>
      <c r="D24" s="39"/>
      <c r="E24" s="105"/>
    </row>
    <row r="25" spans="1:8" x14ac:dyDescent="0.3">
      <c r="A25" s="40" t="s">
        <v>68</v>
      </c>
      <c r="B25" s="16">
        <f>1532</f>
        <v>1532</v>
      </c>
      <c r="C25" s="38"/>
      <c r="D25" s="41"/>
      <c r="E25" s="105"/>
    </row>
    <row r="26" spans="1:8" x14ac:dyDescent="0.3">
      <c r="A26" s="40" t="s">
        <v>69</v>
      </c>
      <c r="B26" s="111">
        <v>3450</v>
      </c>
      <c r="C26" s="43">
        <f>B26/B24</f>
        <v>0.971830985915493</v>
      </c>
      <c r="D26" s="41"/>
      <c r="E26" s="105"/>
    </row>
    <row r="27" spans="1:8" ht="28.8" x14ac:dyDescent="0.3">
      <c r="A27" s="40" t="s">
        <v>70</v>
      </c>
      <c r="B27" s="111">
        <v>3500</v>
      </c>
      <c r="C27" s="43">
        <f>B27/B24</f>
        <v>0.9859154929577465</v>
      </c>
      <c r="D27" s="44"/>
      <c r="E27" s="105"/>
    </row>
    <row r="28" spans="1:8" ht="41.4" x14ac:dyDescent="0.3">
      <c r="A28" s="45"/>
      <c r="B28" s="17"/>
      <c r="C28" s="46" t="s">
        <v>71</v>
      </c>
      <c r="D28" s="46" t="s">
        <v>72</v>
      </c>
      <c r="E28" s="47"/>
    </row>
    <row r="29" spans="1:8" ht="19.2" customHeight="1" x14ac:dyDescent="0.3">
      <c r="A29" s="37" t="s">
        <v>89</v>
      </c>
      <c r="B29" s="57">
        <v>7.4</v>
      </c>
      <c r="C29" s="27">
        <v>0</v>
      </c>
      <c r="D29" s="27">
        <v>0</v>
      </c>
      <c r="E29" s="101"/>
    </row>
    <row r="30" spans="1:8" ht="19.2" customHeight="1" x14ac:dyDescent="0.3">
      <c r="A30" s="37" t="s">
        <v>79</v>
      </c>
      <c r="B30" s="27">
        <v>3</v>
      </c>
      <c r="C30" s="53"/>
      <c r="D30" s="58"/>
      <c r="E30" s="102"/>
    </row>
    <row r="31" spans="1:8" ht="37.200000000000003" customHeight="1" x14ac:dyDescent="0.3">
      <c r="A31" s="37" t="s">
        <v>90</v>
      </c>
      <c r="B31" s="27" t="s">
        <v>91</v>
      </c>
      <c r="C31" s="53"/>
      <c r="D31" s="58"/>
      <c r="E31" s="102" t="s">
        <v>167</v>
      </c>
    </row>
    <row r="32" spans="1:8" ht="45" customHeight="1" x14ac:dyDescent="0.3">
      <c r="A32" s="59" t="s">
        <v>92</v>
      </c>
      <c r="B32" s="60" t="s">
        <v>93</v>
      </c>
      <c r="C32" s="60" t="s">
        <v>94</v>
      </c>
      <c r="D32" s="60" t="s">
        <v>95</v>
      </c>
      <c r="E32" s="60" t="s">
        <v>96</v>
      </c>
      <c r="F32" s="60" t="s">
        <v>97</v>
      </c>
      <c r="G32" s="60" t="s">
        <v>98</v>
      </c>
      <c r="H32" s="60" t="s">
        <v>99</v>
      </c>
    </row>
    <row r="33" spans="1:8" x14ac:dyDescent="0.3">
      <c r="A33" s="61" t="s">
        <v>100</v>
      </c>
      <c r="B33" s="62" t="s">
        <v>101</v>
      </c>
      <c r="C33" s="62">
        <v>2012</v>
      </c>
      <c r="D33" s="62">
        <v>750</v>
      </c>
      <c r="E33" s="62">
        <v>147000</v>
      </c>
      <c r="F33" s="62">
        <v>40</v>
      </c>
      <c r="G33" s="62">
        <v>25</v>
      </c>
      <c r="H33" s="62">
        <v>100211</v>
      </c>
    </row>
    <row r="34" spans="1:8" x14ac:dyDescent="0.3">
      <c r="A34" s="61"/>
      <c r="B34" s="62"/>
      <c r="C34" s="62"/>
      <c r="D34" s="62"/>
      <c r="E34" s="62"/>
      <c r="F34" s="62"/>
      <c r="G34" s="62"/>
      <c r="H34" s="62"/>
    </row>
    <row r="35" spans="1:8" x14ac:dyDescent="0.3">
      <c r="A35" s="61"/>
      <c r="B35" s="62"/>
      <c r="C35" s="62"/>
      <c r="D35" s="62"/>
      <c r="E35" s="62"/>
      <c r="F35" s="62"/>
      <c r="G35" s="62"/>
      <c r="H35" s="62"/>
    </row>
    <row r="36" spans="1:8" ht="57.6" x14ac:dyDescent="0.3">
      <c r="A36" s="59" t="s">
        <v>102</v>
      </c>
      <c r="B36" s="60" t="s">
        <v>93</v>
      </c>
      <c r="C36" s="60" t="s">
        <v>94</v>
      </c>
      <c r="D36" s="60" t="s">
        <v>95</v>
      </c>
      <c r="E36" s="60" t="s">
        <v>103</v>
      </c>
      <c r="F36" s="60" t="s">
        <v>97</v>
      </c>
      <c r="G36" s="60" t="s">
        <v>98</v>
      </c>
      <c r="H36" s="60" t="s">
        <v>104</v>
      </c>
    </row>
    <row r="37" spans="1:8" x14ac:dyDescent="0.3">
      <c r="A37" s="61" t="s">
        <v>105</v>
      </c>
      <c r="B37" s="62" t="s">
        <v>101</v>
      </c>
      <c r="C37" s="62">
        <v>2012</v>
      </c>
      <c r="D37" s="62">
        <v>750</v>
      </c>
      <c r="E37" s="62">
        <v>140437</v>
      </c>
      <c r="F37" s="62">
        <v>40</v>
      </c>
      <c r="G37" s="62">
        <v>25</v>
      </c>
      <c r="H37" s="62" t="s">
        <v>91</v>
      </c>
    </row>
    <row r="38" spans="1:8" x14ac:dyDescent="0.3">
      <c r="A38" s="61" t="s">
        <v>106</v>
      </c>
      <c r="B38" s="62"/>
      <c r="C38" s="62"/>
      <c r="D38" s="62"/>
      <c r="E38" s="62"/>
      <c r="F38" s="62"/>
      <c r="G38" s="62"/>
      <c r="H38" s="62"/>
    </row>
    <row r="39" spans="1:8" x14ac:dyDescent="0.3">
      <c r="A39" s="61" t="s">
        <v>107</v>
      </c>
      <c r="B39" s="62"/>
      <c r="C39" s="62"/>
      <c r="D39" s="62"/>
      <c r="E39" s="62"/>
      <c r="F39" s="62"/>
      <c r="G39" s="62"/>
      <c r="H39" s="62"/>
    </row>
    <row r="40" spans="1:8" ht="57.6" x14ac:dyDescent="0.3">
      <c r="A40" s="59" t="s">
        <v>108</v>
      </c>
      <c r="B40" s="60" t="s">
        <v>93</v>
      </c>
      <c r="C40" s="60" t="s">
        <v>94</v>
      </c>
      <c r="D40" s="60" t="s">
        <v>109</v>
      </c>
      <c r="E40" s="60" t="s">
        <v>97</v>
      </c>
      <c r="F40" s="60" t="s">
        <v>98</v>
      </c>
      <c r="G40" s="60" t="s">
        <v>110</v>
      </c>
    </row>
    <row r="41" spans="1:8" x14ac:dyDescent="0.3">
      <c r="A41" s="61" t="s">
        <v>111</v>
      </c>
      <c r="B41" s="62" t="s">
        <v>101</v>
      </c>
      <c r="C41" s="62">
        <v>2012</v>
      </c>
      <c r="D41" s="62">
        <v>200</v>
      </c>
      <c r="E41" s="62">
        <v>40</v>
      </c>
      <c r="F41" s="62">
        <v>25</v>
      </c>
      <c r="G41" s="62" t="s">
        <v>91</v>
      </c>
      <c r="H41" s="63"/>
    </row>
    <row r="42" spans="1:8" x14ac:dyDescent="0.3">
      <c r="A42" s="61" t="s">
        <v>106</v>
      </c>
      <c r="B42" s="62"/>
      <c r="C42" s="62"/>
      <c r="D42" s="62"/>
      <c r="E42" s="62"/>
      <c r="F42" s="62"/>
      <c r="G42" s="62"/>
      <c r="H42" s="63"/>
    </row>
    <row r="43" spans="1:8" x14ac:dyDescent="0.3">
      <c r="A43" s="61" t="s">
        <v>107</v>
      </c>
      <c r="B43" s="62"/>
      <c r="C43" s="62"/>
      <c r="D43" s="62"/>
      <c r="E43" s="62"/>
      <c r="F43" s="62"/>
      <c r="G43" s="62"/>
      <c r="H43" s="63"/>
    </row>
    <row r="44" spans="1:8" x14ac:dyDescent="0.3">
      <c r="H44" s="5"/>
    </row>
  </sheetData>
  <mergeCells count="7">
    <mergeCell ref="B1:D1"/>
    <mergeCell ref="A3:D3"/>
    <mergeCell ref="G9:J9"/>
    <mergeCell ref="A23:D23"/>
    <mergeCell ref="C15:D15"/>
    <mergeCell ref="C16:D16"/>
    <mergeCell ref="C20:D20"/>
  </mergeCells>
  <pageMargins left="0.7" right="0.7" top="0.75" bottom="0.75"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70" zoomScaleNormal="90" zoomScaleSheetLayoutView="70" workbookViewId="0">
      <selection activeCell="B5" sqref="B5"/>
    </sheetView>
  </sheetViews>
  <sheetFormatPr defaultColWidth="8.6640625" defaultRowHeight="14.4" x14ac:dyDescent="0.3"/>
  <cols>
    <col min="1" max="1" width="39.109375" style="1"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x14ac:dyDescent="0.3">
      <c r="A1" s="2" t="s">
        <v>0</v>
      </c>
      <c r="B1" s="148" t="str">
        <f>Ūdenssaimniec_ESOŠS_VĒRTĒJUMS!B1</f>
        <v>VANGAŽI</v>
      </c>
      <c r="C1" s="148"/>
      <c r="D1" s="148"/>
      <c r="E1" s="64"/>
      <c r="F1" s="47"/>
    </row>
    <row r="2" spans="1:11" ht="21.75" customHeight="1" x14ac:dyDescent="0.3">
      <c r="A2" s="3"/>
      <c r="B2" s="4"/>
      <c r="C2" s="4"/>
      <c r="D2" s="4"/>
      <c r="E2" s="4"/>
    </row>
    <row r="3" spans="1:11" s="5" customFormat="1" ht="18" customHeight="1" x14ac:dyDescent="0.3">
      <c r="A3" s="128" t="s">
        <v>112</v>
      </c>
      <c r="B3" s="128"/>
      <c r="C3" s="128"/>
      <c r="D3" s="128"/>
      <c r="E3" s="65"/>
    </row>
    <row r="4" spans="1:11" ht="29.4" customHeight="1" x14ac:dyDescent="0.3">
      <c r="A4" s="66" t="s">
        <v>113</v>
      </c>
      <c r="B4" s="16">
        <v>140100</v>
      </c>
      <c r="C4" s="38"/>
      <c r="D4" s="39"/>
      <c r="E4" s="67"/>
    </row>
    <row r="5" spans="1:11" ht="28.8" x14ac:dyDescent="0.3">
      <c r="A5" s="40" t="s">
        <v>114</v>
      </c>
      <c r="B5" s="16">
        <v>140000</v>
      </c>
      <c r="C5" s="68">
        <f>B5/B4</f>
        <v>0.99928622412562451</v>
      </c>
      <c r="D5" s="41"/>
      <c r="E5" s="69"/>
    </row>
    <row r="6" spans="1:11" ht="28.8" x14ac:dyDescent="0.3">
      <c r="A6" s="40" t="s">
        <v>115</v>
      </c>
      <c r="B6" s="16">
        <v>100</v>
      </c>
      <c r="C6" s="43">
        <f>B6/B4</f>
        <v>7.1377587437544611E-4</v>
      </c>
      <c r="D6" s="41"/>
      <c r="E6" s="69"/>
      <c r="F6" s="47"/>
    </row>
    <row r="7" spans="1:11" ht="57.6" x14ac:dyDescent="0.3">
      <c r="A7" s="70" t="s">
        <v>116</v>
      </c>
      <c r="B7" s="60" t="s">
        <v>93</v>
      </c>
      <c r="C7" s="60" t="s">
        <v>94</v>
      </c>
      <c r="D7" s="60" t="s">
        <v>95</v>
      </c>
      <c r="E7" s="60" t="s">
        <v>117</v>
      </c>
      <c r="F7" s="60" t="s">
        <v>118</v>
      </c>
      <c r="G7" s="60" t="s">
        <v>97</v>
      </c>
      <c r="H7" s="60" t="s">
        <v>98</v>
      </c>
      <c r="I7" s="60" t="s">
        <v>119</v>
      </c>
      <c r="J7" s="60" t="s">
        <v>120</v>
      </c>
      <c r="K7" s="60" t="s">
        <v>121</v>
      </c>
    </row>
    <row r="8" spans="1:11" s="73" customFormat="1" ht="86.4" customHeight="1" x14ac:dyDescent="0.3">
      <c r="A8" s="61" t="s">
        <v>122</v>
      </c>
      <c r="B8" s="62" t="s">
        <v>101</v>
      </c>
      <c r="C8" s="62">
        <v>2012</v>
      </c>
      <c r="D8" s="62">
        <v>950</v>
      </c>
      <c r="E8" s="62">
        <v>5060</v>
      </c>
      <c r="F8" s="62">
        <v>144000</v>
      </c>
      <c r="G8" s="62">
        <v>50</v>
      </c>
      <c r="H8" s="62">
        <v>25</v>
      </c>
      <c r="I8" s="62">
        <v>320000</v>
      </c>
      <c r="J8" s="71">
        <v>10</v>
      </c>
      <c r="K8" s="145" t="s">
        <v>169</v>
      </c>
    </row>
    <row r="9" spans="1:11" s="73" customFormat="1" x14ac:dyDescent="0.3">
      <c r="A9" s="61" t="s">
        <v>123</v>
      </c>
      <c r="B9" s="62"/>
      <c r="C9" s="62"/>
      <c r="D9" s="62"/>
      <c r="E9" s="62"/>
      <c r="F9" s="62"/>
      <c r="G9" s="62"/>
      <c r="H9" s="62"/>
      <c r="I9" s="62"/>
      <c r="J9" s="72"/>
      <c r="K9" s="146"/>
    </row>
    <row r="10" spans="1:11" s="73" customFormat="1" x14ac:dyDescent="0.3">
      <c r="A10" s="61" t="s">
        <v>124</v>
      </c>
      <c r="B10" s="62"/>
      <c r="C10" s="62"/>
      <c r="D10" s="62"/>
      <c r="E10" s="62"/>
      <c r="F10" s="62"/>
      <c r="G10" s="62"/>
      <c r="H10" s="62"/>
      <c r="I10" s="62"/>
      <c r="J10" s="72"/>
      <c r="K10" s="147"/>
    </row>
    <row r="11" spans="1:11" s="73" customFormat="1" ht="77.400000000000006" customHeight="1" x14ac:dyDescent="0.3">
      <c r="A11" s="74" t="s">
        <v>125</v>
      </c>
      <c r="B11" s="151" t="s">
        <v>164</v>
      </c>
      <c r="C11" s="152"/>
      <c r="D11" s="63"/>
      <c r="E11" s="63"/>
      <c r="F11" s="63"/>
      <c r="G11" s="63"/>
      <c r="H11" s="63"/>
      <c r="I11" s="63"/>
      <c r="J11" s="75"/>
      <c r="K11" s="75"/>
    </row>
    <row r="12" spans="1:11" s="73" customFormat="1" x14ac:dyDescent="0.3">
      <c r="A12" s="63"/>
      <c r="B12" s="63"/>
      <c r="C12" s="63"/>
      <c r="D12" s="63"/>
      <c r="E12" s="63"/>
      <c r="F12" s="63"/>
      <c r="G12" s="63"/>
      <c r="H12" s="63"/>
      <c r="I12" s="63"/>
      <c r="J12" s="75"/>
      <c r="K12" s="75"/>
    </row>
    <row r="13" spans="1:11" ht="46.95" customHeight="1" x14ac:dyDescent="0.3">
      <c r="A13" s="60" t="s">
        <v>126</v>
      </c>
      <c r="B13" s="60" t="s">
        <v>127</v>
      </c>
      <c r="C13" s="60" t="s">
        <v>128</v>
      </c>
      <c r="D13" s="60" t="s">
        <v>129</v>
      </c>
      <c r="E13" s="63"/>
      <c r="F13" s="73"/>
    </row>
    <row r="14" spans="1:11" ht="13.95" customHeight="1" x14ac:dyDescent="0.3">
      <c r="A14" s="149" t="s">
        <v>122</v>
      </c>
      <c r="B14" s="76" t="s">
        <v>130</v>
      </c>
      <c r="C14" s="77">
        <v>653</v>
      </c>
      <c r="D14" s="77">
        <v>12</v>
      </c>
      <c r="E14" s="78"/>
      <c r="F14" s="73"/>
    </row>
    <row r="15" spans="1:11" x14ac:dyDescent="0.3">
      <c r="A15" s="149"/>
      <c r="B15" s="76" t="s">
        <v>131</v>
      </c>
      <c r="C15" s="77">
        <v>1347</v>
      </c>
      <c r="D15" s="77">
        <v>58</v>
      </c>
      <c r="E15" s="78"/>
      <c r="F15" s="73"/>
    </row>
    <row r="16" spans="1:11" x14ac:dyDescent="0.3">
      <c r="A16" s="149"/>
      <c r="B16" s="76" t="s">
        <v>132</v>
      </c>
      <c r="C16" s="77">
        <v>260</v>
      </c>
      <c r="D16" s="77">
        <v>19</v>
      </c>
      <c r="E16" s="78"/>
      <c r="F16" s="73"/>
    </row>
    <row r="17" spans="1:6" x14ac:dyDescent="0.3">
      <c r="A17" s="149"/>
      <c r="B17" s="76" t="s">
        <v>133</v>
      </c>
      <c r="C17" s="77">
        <v>80</v>
      </c>
      <c r="D17" s="77">
        <v>22</v>
      </c>
      <c r="E17" s="78"/>
      <c r="F17" s="73"/>
    </row>
    <row r="18" spans="1:6" x14ac:dyDescent="0.3">
      <c r="A18" s="149"/>
      <c r="B18" s="76" t="s">
        <v>134</v>
      </c>
      <c r="C18" s="77">
        <v>10</v>
      </c>
      <c r="D18" s="77">
        <v>4.5999999999999996</v>
      </c>
      <c r="E18" s="78"/>
      <c r="F18" s="73"/>
    </row>
    <row r="19" spans="1:6" ht="28.8" x14ac:dyDescent="0.3">
      <c r="A19" s="149"/>
      <c r="B19" s="79" t="s">
        <v>135</v>
      </c>
      <c r="C19" s="77">
        <v>4700</v>
      </c>
      <c r="D19" s="38"/>
      <c r="E19" s="78"/>
      <c r="F19" s="73"/>
    </row>
    <row r="20" spans="1:6" ht="29.4" customHeight="1" x14ac:dyDescent="0.3">
      <c r="A20" s="150" t="s">
        <v>123</v>
      </c>
      <c r="B20" s="80" t="s">
        <v>130</v>
      </c>
      <c r="C20" s="13"/>
      <c r="D20" s="13"/>
      <c r="E20" s="78"/>
      <c r="F20" s="73"/>
    </row>
    <row r="21" spans="1:6" x14ac:dyDescent="0.3">
      <c r="A21" s="150"/>
      <c r="B21" s="80" t="s">
        <v>131</v>
      </c>
      <c r="C21" s="13"/>
      <c r="D21" s="13"/>
      <c r="E21" s="78"/>
      <c r="F21" s="73"/>
    </row>
    <row r="22" spans="1:6" x14ac:dyDescent="0.3">
      <c r="A22" s="150"/>
      <c r="B22" s="80" t="s">
        <v>132</v>
      </c>
      <c r="C22" s="13"/>
      <c r="D22" s="13"/>
      <c r="E22" s="78"/>
      <c r="F22" s="73"/>
    </row>
    <row r="23" spans="1:6" x14ac:dyDescent="0.3">
      <c r="A23" s="150"/>
      <c r="B23" s="80" t="s">
        <v>133</v>
      </c>
      <c r="C23" s="13"/>
      <c r="D23" s="13"/>
      <c r="E23" s="78"/>
      <c r="F23" s="73"/>
    </row>
    <row r="24" spans="1:6" x14ac:dyDescent="0.3">
      <c r="A24" s="150"/>
      <c r="B24" s="80" t="s">
        <v>134</v>
      </c>
      <c r="C24" s="13"/>
      <c r="D24" s="13"/>
      <c r="E24" s="78"/>
      <c r="F24" s="73"/>
    </row>
    <row r="25" spans="1:6" ht="28.8" x14ac:dyDescent="0.3">
      <c r="A25" s="150"/>
      <c r="B25" s="79" t="s">
        <v>135</v>
      </c>
      <c r="C25" s="13"/>
      <c r="D25" s="38"/>
    </row>
  </sheetData>
  <mergeCells count="6">
    <mergeCell ref="K8:K10"/>
    <mergeCell ref="B1:D1"/>
    <mergeCell ref="A3:D3"/>
    <mergeCell ref="A14:A19"/>
    <mergeCell ref="A20:A25"/>
    <mergeCell ref="B11:C11"/>
  </mergeCells>
  <pageMargins left="0.7" right="0.7" top="0.75" bottom="0.75" header="0.51180555555555496" footer="0.51180555555555496"/>
  <pageSetup paperSize="9" scale="6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view="pageBreakPreview" topLeftCell="A14" zoomScaleNormal="110" workbookViewId="0">
      <selection activeCell="B37" sqref="B37"/>
    </sheetView>
  </sheetViews>
  <sheetFormatPr defaultColWidth="8.6640625" defaultRowHeight="14.4" x14ac:dyDescent="0.3"/>
  <cols>
    <col min="1" max="1" width="53.44140625" style="1" customWidth="1"/>
    <col min="2" max="2" width="42.6640625" customWidth="1"/>
    <col min="3" max="3" width="24.44140625" customWidth="1"/>
    <col min="4" max="4" width="24.44140625" style="73" customWidth="1"/>
    <col min="5" max="5" width="18" customWidth="1"/>
    <col min="6" max="7" width="16.33203125" customWidth="1"/>
    <col min="8" max="8" width="14.33203125" customWidth="1"/>
    <col min="9" max="9" width="12.6640625" customWidth="1"/>
    <col min="10" max="10" width="11.44140625" customWidth="1"/>
    <col min="11" max="11" width="42.44140625" customWidth="1"/>
    <col min="12" max="12" width="22.5546875" customWidth="1"/>
  </cols>
  <sheetData>
    <row r="1" spans="1:5" ht="49.5" customHeight="1" x14ac:dyDescent="0.3">
      <c r="A1" s="2" t="s">
        <v>0</v>
      </c>
      <c r="B1" s="153" t="str">
        <f>Ūdenssaimniec_ESOŠS_VĒRTĒJUMS!B1</f>
        <v>VANGAŽI</v>
      </c>
      <c r="C1" s="153"/>
      <c r="D1" s="64"/>
      <c r="E1" s="47"/>
    </row>
    <row r="2" spans="1:5" ht="21.75" customHeight="1" x14ac:dyDescent="0.3">
      <c r="A2" s="3"/>
      <c r="B2" s="4"/>
      <c r="C2" s="4"/>
      <c r="D2" s="4"/>
    </row>
    <row r="3" spans="1:5" s="5" customFormat="1" ht="18" customHeight="1" x14ac:dyDescent="0.3">
      <c r="A3" s="128" t="s">
        <v>136</v>
      </c>
      <c r="B3" s="128"/>
      <c r="C3" s="128"/>
      <c r="D3" s="65"/>
    </row>
    <row r="4" spans="1:5" s="83" customFormat="1" ht="30" customHeight="1" x14ac:dyDescent="0.3">
      <c r="A4" s="81" t="s">
        <v>137</v>
      </c>
      <c r="B4" s="82" t="s">
        <v>138</v>
      </c>
      <c r="C4" s="38"/>
      <c r="D4" s="78"/>
    </row>
    <row r="5" spans="1:5" s="83" customFormat="1" ht="30" customHeight="1" x14ac:dyDescent="0.3">
      <c r="A5" s="81" t="s">
        <v>139</v>
      </c>
      <c r="B5" s="27">
        <v>2097587</v>
      </c>
      <c r="C5" s="38"/>
      <c r="D5" s="78"/>
    </row>
    <row r="6" spans="1:5" s="83" customFormat="1" ht="71.400000000000006" customHeight="1" x14ac:dyDescent="0.3">
      <c r="A6" s="81" t="s">
        <v>140</v>
      </c>
      <c r="B6" s="16">
        <v>120000</v>
      </c>
      <c r="C6" s="112" t="s">
        <v>165</v>
      </c>
      <c r="E6" s="84"/>
    </row>
    <row r="7" spans="1:5" s="83" customFormat="1" ht="30" customHeight="1" x14ac:dyDescent="0.3">
      <c r="A7" s="81" t="s">
        <v>141</v>
      </c>
      <c r="B7" s="16">
        <v>6000</v>
      </c>
      <c r="C7" s="38"/>
      <c r="D7" s="78"/>
      <c r="E7" s="84"/>
    </row>
    <row r="8" spans="1:5" s="83" customFormat="1" ht="28.8" x14ac:dyDescent="0.3">
      <c r="A8" s="81" t="s">
        <v>142</v>
      </c>
      <c r="B8" s="16">
        <v>100</v>
      </c>
      <c r="C8" s="38"/>
      <c r="D8" s="78"/>
      <c r="E8" s="84"/>
    </row>
    <row r="9" spans="1:5" s="83" customFormat="1" x14ac:dyDescent="0.3">
      <c r="A9" s="85"/>
      <c r="B9" s="86"/>
      <c r="C9" s="86"/>
      <c r="D9" s="97"/>
      <c r="E9" s="84"/>
    </row>
    <row r="10" spans="1:5" ht="30" x14ac:dyDescent="0.3">
      <c r="A10" s="87" t="s">
        <v>145</v>
      </c>
      <c r="B10" s="89">
        <v>1.0269999999999999</v>
      </c>
      <c r="C10" s="38"/>
      <c r="D10" s="78"/>
    </row>
    <row r="11" spans="1:5" x14ac:dyDescent="0.3">
      <c r="A11" s="88" t="s">
        <v>143</v>
      </c>
      <c r="B11" s="90">
        <v>0.51349999999999996</v>
      </c>
      <c r="C11" s="68">
        <f>B11/B10</f>
        <v>0.5</v>
      </c>
      <c r="D11" s="98"/>
    </row>
    <row r="12" spans="1:5" x14ac:dyDescent="0.3">
      <c r="A12" s="88" t="s">
        <v>144</v>
      </c>
      <c r="B12" s="90">
        <v>0.51349999999999996</v>
      </c>
      <c r="C12" s="43">
        <f>B12/B10</f>
        <v>0.5</v>
      </c>
      <c r="D12" s="98"/>
    </row>
    <row r="13" spans="1:5" x14ac:dyDescent="0.3">
      <c r="A13" s="91" t="s">
        <v>146</v>
      </c>
      <c r="B13" s="50">
        <v>3</v>
      </c>
      <c r="C13" s="112" t="s">
        <v>166</v>
      </c>
      <c r="E13" s="47"/>
    </row>
    <row r="14" spans="1:5" x14ac:dyDescent="0.3">
      <c r="A14" s="91" t="s">
        <v>147</v>
      </c>
      <c r="B14" s="16">
        <v>173765</v>
      </c>
      <c r="C14" s="38"/>
      <c r="D14" s="78"/>
    </row>
    <row r="15" spans="1:5" x14ac:dyDescent="0.3">
      <c r="A15" s="92" t="s">
        <v>148</v>
      </c>
      <c r="B15" s="55">
        <v>176041</v>
      </c>
      <c r="C15" s="38"/>
      <c r="D15" s="78"/>
    </row>
    <row r="16" spans="1:5" ht="55.2" x14ac:dyDescent="0.3">
      <c r="A16" s="93" t="s">
        <v>149</v>
      </c>
      <c r="B16" s="94" t="s">
        <v>150</v>
      </c>
      <c r="C16" s="95"/>
      <c r="D16" s="78"/>
      <c r="E16" s="42"/>
    </row>
    <row r="17" spans="1:5" ht="28.8" x14ac:dyDescent="0.3">
      <c r="A17" s="93" t="s">
        <v>151</v>
      </c>
      <c r="B17" s="13" t="s">
        <v>152</v>
      </c>
      <c r="C17" s="95"/>
      <c r="D17" s="78"/>
    </row>
    <row r="18" spans="1:5" ht="28.8" x14ac:dyDescent="0.3">
      <c r="A18" s="93" t="s">
        <v>153</v>
      </c>
      <c r="B18" s="13" t="s">
        <v>154</v>
      </c>
      <c r="C18" s="95"/>
      <c r="D18" s="78"/>
      <c r="E18" s="47"/>
    </row>
    <row r="19" spans="1:5" ht="15.6" customHeight="1" x14ac:dyDescent="0.3">
      <c r="A19" s="154" t="s">
        <v>155</v>
      </c>
      <c r="B19" s="154"/>
      <c r="C19" s="154"/>
      <c r="D19" s="99"/>
    </row>
    <row r="20" spans="1:5" ht="30" x14ac:dyDescent="0.3">
      <c r="A20" s="87" t="s">
        <v>156</v>
      </c>
      <c r="B20" s="89">
        <v>0.876</v>
      </c>
      <c r="C20" s="38"/>
      <c r="D20" s="78"/>
    </row>
    <row r="21" spans="1:5" x14ac:dyDescent="0.3">
      <c r="A21" s="91" t="s">
        <v>157</v>
      </c>
      <c r="B21" s="16">
        <v>155212</v>
      </c>
      <c r="C21" s="38"/>
      <c r="D21" s="78"/>
    </row>
    <row r="22" spans="1:5" x14ac:dyDescent="0.3">
      <c r="A22" s="91" t="s">
        <v>158</v>
      </c>
      <c r="B22" s="16">
        <v>163452</v>
      </c>
      <c r="C22" s="38"/>
      <c r="D22" s="78"/>
    </row>
    <row r="23" spans="1:5" ht="55.2" x14ac:dyDescent="0.3">
      <c r="A23" s="32" t="s">
        <v>159</v>
      </c>
      <c r="B23" s="94" t="s">
        <v>150</v>
      </c>
      <c r="C23" s="38"/>
      <c r="D23" s="78"/>
    </row>
    <row r="24" spans="1:5" ht="28.8" x14ac:dyDescent="0.3">
      <c r="A24" s="32" t="s">
        <v>151</v>
      </c>
      <c r="B24" s="13" t="s">
        <v>152</v>
      </c>
      <c r="C24" s="38"/>
      <c r="D24" s="78"/>
    </row>
    <row r="25" spans="1:5" ht="28.8" x14ac:dyDescent="0.3">
      <c r="A25" s="32" t="s">
        <v>160</v>
      </c>
      <c r="B25" s="13" t="s">
        <v>154</v>
      </c>
      <c r="C25" s="38"/>
      <c r="D25" s="78"/>
    </row>
    <row r="26" spans="1:5" x14ac:dyDescent="0.3">
      <c r="A26" s="47"/>
    </row>
    <row r="27" spans="1:5" ht="33.75" customHeight="1" x14ac:dyDescent="0.3"/>
  </sheetData>
  <mergeCells count="3">
    <mergeCell ref="B1:C1"/>
    <mergeCell ref="A3:C3"/>
    <mergeCell ref="A19:C19"/>
  </mergeCells>
  <pageMargins left="0.7" right="0.7" top="0.75" bottom="0.75" header="0.51180555555555496" footer="0.51180555555555496"/>
  <pageSetup paperSize="9" scale="6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Ekonomiskais_novērtējums!Drukas_apgabals</vt:lpstr>
      <vt:lpstr>Ūdenssaimniec_ESOŠS_VĒRTĒJUMS!Drukas_apgabals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Valdis Līkosts</dc:creator>
  <dc:description/>
  <cp:lastModifiedBy>Juris</cp:lastModifiedBy>
  <cp:revision>5</cp:revision>
  <dcterms:created xsi:type="dcterms:W3CDTF">2006-09-16T00:00:00Z</dcterms:created>
  <dcterms:modified xsi:type="dcterms:W3CDTF">2020-03-23T09:59:41Z</dcterms:modified>
  <dc:language>lv-LV</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