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7E860750-34D9-4943-8042-B3622599F779}"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4">Ekonomiskais_novērtējums!$A$1:$B$25</definedName>
    <definedName name="_xlnm.Print_Area" localSheetId="0">Investiciju_plans_POST2020!$A$1:$H$40</definedName>
    <definedName name="_xlnm.Print_Area" localSheetId="2">Ūdenssaimniec_ESOŠS_VĒRTĒJUMS!$A$1:$H$43</definedName>
  </definedNames>
  <calcPr calcId="191029"/>
</workbook>
</file>

<file path=xl/calcChain.xml><?xml version="1.0" encoding="utf-8"?>
<calcChain xmlns="http://schemas.openxmlformats.org/spreadsheetml/2006/main">
  <c r="B4" i="8" l="1"/>
  <c r="H11" i="1"/>
  <c r="H19" i="1"/>
  <c r="H35" i="1"/>
  <c r="H28" i="1"/>
  <c r="H23" i="1"/>
  <c r="H15" i="1"/>
  <c r="B1" i="2"/>
  <c r="C27" i="7"/>
  <c r="C26" i="7"/>
  <c r="B1" i="9"/>
  <c r="B1" i="8"/>
  <c r="C6" i="8"/>
  <c r="C7" i="8"/>
  <c r="C10" i="7"/>
  <c r="D10" i="7"/>
  <c r="B10" i="7"/>
  <c r="C7" i="7"/>
  <c r="C8" i="7"/>
  <c r="D23" i="1"/>
  <c r="D15" i="1"/>
  <c r="D28" i="1"/>
  <c r="D19" i="1"/>
  <c r="D35" i="1"/>
  <c r="D11" i="1"/>
</calcChain>
</file>

<file path=xl/sharedStrings.xml><?xml version="1.0" encoding="utf-8"?>
<sst xmlns="http://schemas.openxmlformats.org/spreadsheetml/2006/main" count="263" uniqueCount="197">
  <si>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</si>
  <si>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</si>
  <si>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</si>
  <si>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</si>
  <si>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</si>
  <si>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</si>
  <si>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</si>
  <si>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</si>
  <si>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</si>
  <si>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</si>
  <si>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</si>
  <si>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</si>
  <si>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</si>
  <si>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</si>
  <si>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</si>
  <si>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</si>
  <si>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</si>
  <si>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</si>
  <si>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</si>
  <si>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</si>
  <si>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</si>
  <si>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</si>
  <si>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</si>
  <si>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</si>
  <si>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</si>
  <si>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</si>
  <si>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</si>
  <si>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</si>
  <si>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</si>
  <si>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</si>
  <si>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</si>
  <si>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</si>
  <si>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</si>
  <si>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</si>
  <si>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</si>
  <si>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</si>
  <si>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</si>
  <si>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</si>
  <si>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</si>
  <si>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</si>
  <si>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</si>
  <si>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</si>
  <si>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</si>
  <si>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</si>
  <si>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</si>
  <si>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</si>
  <si>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</si>
  <si>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</si>
  <si>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</si>
  <si>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</si>
  <si>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</si>
  <si>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</si>
  <si>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</si>
  <si>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</si>
  <si>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</si>
  <si>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</si>
  <si>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</si>
  <si>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</si>
  <si>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</si>
  <si>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</si>
  <si>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</si>
  <si>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</si>
  <si>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</si>
  <si>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</si>
  <si>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</si>
  <si>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</si>
  <si>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</si>
  <si>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</si>
  <si>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</si>
  <si>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</si>
  <si>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</si>
  <si>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</si>
  <si>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</si>
  <si>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</si>
  <si>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</si>
  <si>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</si>
  <si>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</si>
  <si>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</si>
  <si>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</si>
  <si>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</si>
  <si>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</si>
  <si>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</si>
  <si>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</si>
  <si>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</si>
  <si>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</si>
  <si>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</si>
  <si>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</si>
  <si>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</si>
  <si>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</si>
  <si>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</si>
  <si>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</si>
  <si>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</si>
  <si>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</si>
  <si>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</si>
  <si>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</si>
  <si>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</si>
  <si>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</si>
  <si>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</si>
  <si>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</si>
  <si>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</si>
  <si>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</si>
  <si>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</si>
  <si>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</si>
  <si>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</si>
  <si>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</si>
  <si>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</si>
  <si>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</si>
  <si>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</si>
  <si>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</si>
  <si>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</si>
  <si>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</si>
  <si>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</si>
  <si>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</si>
  <si>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</si>
  <si>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</si>
  <si>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</si>
  <si>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</si>
  <si>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</si>
  <si>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</si>
  <si>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</si>
  <si>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</si>
  <si>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</si>
  <si>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</si>
  <si>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</si>
  <si>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</si>
  <si>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</si>
  <si>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</si>
  <si>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</si>
  <si>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</si>
  <si>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</si>
  <si>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</si>
  <si>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</si>
  <si>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</si>
  <si>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</si>
  <si>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</si>
  <si>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</si>
  <si>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</si>
  <si>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</si>
  <si>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</si>
  <si>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</si>
  <si>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</si>
  <si>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</si>
  <si>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</si>
  <si>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</si>
  <si>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</si>
  <si>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</si>
  <si>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Ķekava - Valdlauči</t>
  </si>
  <si>
    <t>SIA "Ķekavas nami"</t>
  </si>
  <si>
    <t>N/A</t>
  </si>
  <si>
    <t>Šķirtsistēma pastāv atsevišķās vietās - aptuveni 22% teritorijās, kur izbūvēti kanalizācijas pašteces tīkli.  Aptuvenais lietus kanalizācijas īpatsvars no notekūdeņu plūsmas - 13.6%.</t>
  </si>
  <si>
    <r>
      <t xml:space="preserve">Ir apstiprināti pašvaldības saistošie noteikumi Nr.4/2019 Par decentralizēto kanalizācijas sistēmu apsaimniekošanu un reģistrēšanu Ķekavas novadā </t>
    </r>
    <r>
      <rPr>
        <sz val="11"/>
        <color rgb="FF00B0F0"/>
        <rFont val="Calibri"/>
        <family val="2"/>
        <charset val="186"/>
        <scheme val="minor"/>
      </rPr>
      <t>https://www.kekava.lv/pub/index.php?id=1963&amp;gid=97&amp;lid=12995</t>
    </r>
  </si>
  <si>
    <r>
      <t xml:space="preserve">Pašvaldībā ir ieviests asenizācijas pakalpojuma sniedzēju reģistrs </t>
    </r>
    <r>
      <rPr>
        <sz val="11"/>
        <color rgb="FF00B0F0"/>
        <rFont val="Calibri"/>
        <family val="2"/>
        <charset val="186"/>
        <scheme val="minor"/>
      </rPr>
      <t>https://kekava.lv/pub/index.php?id=1968</t>
    </r>
  </si>
  <si>
    <t>3.6 iedzīvotāji</t>
  </si>
  <si>
    <r>
      <t xml:space="preserve">Ķekavas novada pašvaldības 2018.gada 22.augusta lēmums  par aglomerācijas Ķekava - Valdlauči robežas precizēšanu </t>
    </r>
    <r>
      <rPr>
        <sz val="11"/>
        <color rgb="FF00B0F0"/>
        <rFont val="Calibri"/>
        <family val="2"/>
        <charset val="186"/>
        <scheme val="minor"/>
      </rPr>
      <t>https://www.kekava.lv/uploads/filedir/Domes_sedes/2019_08_22/nr8aglomercija.pdf</t>
    </r>
  </si>
  <si>
    <r>
      <t xml:space="preserve">Saskaņā ar Ķekavas novada domes 2016.gada 8.decembra lēmumu Nr. 2.§5. (protokols Nr.33.) uzsākta Ķekavas novada teritorijas plānojuma izstrāde 2018. – 2030.gadam. Informācija par notekūdeņu aglomerāciju ir iekļauta teritorija plānojumā. Teritorijas plānojums uz šo brīdi vēl nav apstiprināts.  </t>
    </r>
    <r>
      <rPr>
        <sz val="11"/>
        <color rgb="FF00B0F0"/>
        <rFont val="Calibri"/>
        <family val="2"/>
        <charset val="186"/>
        <scheme val="minor"/>
      </rPr>
      <t>https://www.kekava.lv/pub/index.php?id=1816</t>
    </r>
  </si>
  <si>
    <r>
      <t xml:space="preserve">Pašvaldībā  par decentralizēto kanalizācijas sistēmu reģistrāciju,  tehniskā stāvokļa atbilstību un  notekūdeņu izvešanas kontroles veikšanu atbildīgi būs licencēti ūdenssaimniecības pakalpojumu uzņēmumi </t>
    </r>
    <r>
      <rPr>
        <b/>
        <sz val="11"/>
        <color theme="1"/>
        <rFont val="Calibri"/>
        <family val="2"/>
        <charset val="186"/>
        <scheme val="minor"/>
      </rPr>
      <t>SIA "Baložu komunālā saimniecība" un SIA "Ķekavas nami".</t>
    </r>
  </si>
  <si>
    <r>
      <t xml:space="preserve">Ir izstrādāta sabiedrības vidēja termiņa darbības stratēģija 2019.-2021.gadam, apstiprināta Ķekavas novada pašvaldībā </t>
    </r>
    <r>
      <rPr>
        <sz val="11"/>
        <color rgb="FF00B0F0"/>
        <rFont val="Calibri"/>
        <family val="2"/>
        <charset val="186"/>
        <scheme val="minor"/>
      </rPr>
      <t>http://kekavasnami.lv/wp-content/uploads/2016/08/KN_Strategiskais_plans_2019.-2021.pdf</t>
    </r>
  </si>
  <si>
    <t>410 EUR</t>
  </si>
  <si>
    <r>
      <t xml:space="preserve">Tiek plānota </t>
    </r>
    <r>
      <rPr>
        <b/>
        <sz val="11"/>
        <color theme="1"/>
        <rFont val="Calibri"/>
        <family val="2"/>
        <charset val="186"/>
        <scheme val="minor"/>
      </rPr>
      <t>aglomerācijas robežu paplašināšana</t>
    </r>
    <r>
      <rPr>
        <sz val="11"/>
        <color theme="1"/>
        <rFont val="Calibri"/>
        <family val="2"/>
        <scheme val="minor"/>
      </rPr>
      <t>. Nepieciešamību paplašināt aglomerācijas robežas nosaka izteikta Pierīgas urbanizācijas zona , ko raksturo Rīgas pilsētas izplešanās, jauno ciemu apbūve, urbānās teritorijas, kas attīstās ārpus ciemu robežām gar Rīgas – Bauskas autoceļu A7 un Daugavas upi. Palielinoties apbūves bīvumam teritorijās, kas šobrīd atrodas ārpus aglomerācijas robežām, palielinās vides piesārņotības līmenis no sadzīves notekūdeņiem, pieaug iedzīvotāju prasības attiecībā uz pakalpojumu pieejamību un vides kvalitāti.</t>
    </r>
  </si>
  <si>
    <t>Decentralizēto sistēmu reģistrācija jāveic nepārtraukti.</t>
  </si>
  <si>
    <t>"Odiņš", Odukalns, Ķekavas novads</t>
  </si>
  <si>
    <t>Pļavniekkalna 44A, Katlakalns, Ķekavas novads</t>
  </si>
  <si>
    <t>"Ziediņi", Daugmale, Ķekavas novads</t>
  </si>
  <si>
    <t>1.2 km</t>
  </si>
  <si>
    <t>0.3 km</t>
  </si>
  <si>
    <t>0.2 km</t>
  </si>
  <si>
    <t>1.6 km</t>
  </si>
  <si>
    <t>7.2 km</t>
  </si>
  <si>
    <t>0.8 km</t>
  </si>
  <si>
    <t>Hidranti</t>
  </si>
  <si>
    <t>3 gab.</t>
  </si>
  <si>
    <t>13.3 km</t>
  </si>
  <si>
    <t>7.3 km</t>
  </si>
  <si>
    <t>2.8 km</t>
  </si>
  <si>
    <t>13 gab.</t>
  </si>
  <si>
    <t>8 gab.</t>
  </si>
  <si>
    <t>2 gab.</t>
  </si>
  <si>
    <t>20.4 km</t>
  </si>
  <si>
    <t>2.2 km</t>
  </si>
  <si>
    <t xml:space="preserve">Tarifs apstiprināts SPRK 01.10.2013. Pie esošajām tarifu likmēm SIA “Ķekavas nami” spēj nosegt saimnieciskās darbības izdevumus, tarifu likmes ir atbilstošas šībrīža finansiālajai un ekonomiskajai situācijai. Palielinoties izdevumiem, t.sk. SIA “Rīgas ūdens” tarifiem, 2020.gadā tiek plānots tarifa palielinājums. </t>
  </si>
  <si>
    <t>Pamatlīdzekļu uzturēšanai, atjaunošanai un paplašināšanai nepieciešamie izdevumi tiek plānoti uzņēmumā kopumā. Tā kā SIA “Ķekavas nami” darbība ir saistīta ne tikai ar ūdenssaimniecības pakalpojumu sniegšanu, tad optimizējot resursus, tiek panākti sabalansēti ieņēmumi un izdevumi visās apakšnozarēs. Ieguldījumi notekūdeņu sistēmas pamatlīdzekļu uzturēšanai, atjaunošanai un paplašināšanai tiek plānoti izvērtējot uzņēmuma attīstību kopumā un ir iekļauti kapitālsabiedrības vidēja termiņa attīstības stratēģijā.</t>
  </si>
  <si>
    <t>Pamatlīdzekļu uzturēšanai, atjaunošanai un paplašināšanai nepieciešamie izdevumi tiek plānoti uzņēmumā kopumā. Tā kā SIA “Ķekavas nami” darbība ir saistīta ne tikai ar ūdenssaimniecības pakalpojumu sniegšanu, tad optimizējot resursus, tiek panākti sabalansēti ieņēmumi un izdevumi visās apakšnozarēs. Ieguldījumi ūdensapgādes sistēmas pamatlīdzekļu uzturēšanai, atjaunošanai un paplašināšanai tiek plānoti izvērtējot uzņēmuma attīstību kopumā un ir iekļauti kapitālsabiedrības vidēja termiņa attīstības stratēģijā.</t>
  </si>
  <si>
    <t>Kanalizācijas liela apjoma infrastruktūras uzturēšanas darbi tiek finansēti piesaistot pašvaldības līdzfinansējumu, ES Kohēzijas fonda līdzfinansējumu un kredītlīdzekļus no Valsts kases vai komercbankas. Nelielu daļu līdzfinansējuma iespējams finansēt no SIA "Ķekavas nami" līdzekļiem.</t>
  </si>
  <si>
    <t>Ūdensapgādes liela apjoma infrastruktūras uzturēšanas darbi tiek finansēti piesaistot pašvaldības līdzfinansējumu, ES Kohēzijas fonda līdzfinansējumu un kredītlīdzekļus no Valsts kases vai komercbankas. Nelielu daļu līdzfinansējuma iespējams finansēt no SIA "Ķekavas nami" līdzekļiem.</t>
  </si>
  <si>
    <t>Izbūvējot jaunus ūdensapgādes tīklus  paplašinātā ūdenspagādes pakalpojumu sniegšanas zonā nebūtu nepieciešams būvēt jaunas dzeramā ūdens ieguves un sagatavošanas vietas, taču būtu nepieciešams investēt esošo ūdens ieguves un dzeramā ūdens sagatavošanas iekārtu izbūvē, bet ir nepieciešama esošo iekārtu jaudu palielināšana. Jaudas nepieciešams palielināt par 15-20%, to nepietiekamība perspektīvā izriet arī no tabulām sadaļā "Ūdenssaimniec_ESOŠS_VĒRTĒJUMS".</t>
  </si>
  <si>
    <r>
      <t>Tarifs apstiprināts SPRK 01.10.2013. Pie esošajām tarifu likmēm SIA “Ķekavas nami” spēj nosegt saimnieciskās darbības izdevumus, tarifu likmes ir atbilstošas šībrīža finansiālajai un ekonomiskajai situāc</t>
    </r>
    <r>
      <rPr>
        <sz val="11"/>
        <rFont val="Times New Roman"/>
        <family val="1"/>
      </rPr>
      <t xml:space="preserve">ijai. Palielinoties izdevumiem, t.sk. SIA “Rīgas ūdens” tarifiem, 2020.gadā tiek plānots tarifa palielinājums. </t>
    </r>
  </si>
  <si>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</si>
  <si>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</si>
  <si>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</si>
  <si>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</si>
  <si>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SIA ĶEKAVAS NAMI</t>
  </si>
  <si>
    <t>07.02.2020</t>
  </si>
  <si>
    <t>Sanāksmē piedalījās SIA "Ķekavas nami" un Ķekavas novada domes pārstāvji. Kopā 10 cilvēki</t>
  </si>
  <si>
    <t>juris@kekavasnami.lv</t>
  </si>
  <si>
    <r>
      <t xml:space="preserve">15/2017 Par Ķekavas novada pašvaldības līdzfinansējuma piešķiršanu dzīvojamo māju pieslēgšanai centralizētās ūdensapgādes sistēmai vai centralizētās kanalizācijas sistēmai </t>
    </r>
    <r>
      <rPr>
        <sz val="11"/>
        <color rgb="FF00B0F0"/>
        <rFont val="Calibri"/>
        <family val="2"/>
        <scheme val="minor"/>
      </rPr>
      <t>https://www.kekava.lv/pub/index.php?id=1963&amp;gid=97&amp;lid=11413</t>
    </r>
  </si>
  <si>
    <t>t.sk. juridiskās personas un iestādes</t>
  </si>
  <si>
    <t>pārsūknēts uz Rīgas ūdeni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</si>
</sst>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sz val="16"/>
      <color theme="1"/>
      <name val="Calibri"/>
      <family val="2"/>
      <charset val="186"/>
      <scheme val="minor"/>
    </font>
    <font>
      <b/>
      <sz val="14"/>
      <color theme="1"/>
      <name val="Calibri"/>
      <family val="2"/>
      <charset val="186"/>
      <scheme val="minor"/>
    </font>
    <font>
      <sz val="11"/>
      <color rgb="FF00B0F0"/>
      <name val="Calibri"/>
      <family val="2"/>
      <charset val="186"/>
      <scheme val="minor"/>
    </font>
    <font>
      <b/>
      <i/>
      <sz val="10"/>
      <name val="Calibri"/>
      <family val="2"/>
      <charset val="186"/>
      <scheme val="minor"/>
    </font>
    <font>
      <sz val="12"/>
      <color theme="1"/>
      <name val="Times New Roman"/>
      <family val="1"/>
      <charset val="186"/>
    </font>
    <font>
      <sz val="12"/>
      <color rgb="FFFF0000"/>
      <name val="Times New Roman"/>
      <family val="1"/>
      <charset val="186"/>
    </font>
    <font>
      <b/>
      <sz val="14"/>
      <color rgb="FF0070C0"/>
      <name val="Times New Roman"/>
      <family val="1"/>
      <charset val="186"/>
    </font>
    <font>
      <b/>
      <sz val="12"/>
      <color rgb="FFFF0000"/>
      <name val="Times New Roman"/>
      <family val="1"/>
      <charset val="186"/>
    </font>
    <font>
      <b/>
      <sz val="12"/>
      <color theme="1"/>
      <name val="Times New Roman"/>
      <family val="1"/>
      <charset val="186"/>
    </font>
    <font>
      <sz val="12"/>
      <color rgb="FF0070C0"/>
      <name val="Calibri"/>
      <family val="2"/>
      <scheme val="minor"/>
    </font>
    <font>
      <sz val="11"/>
      <name val="Times New Roman"/>
      <family val="1"/>
    </font>
    <font>
      <u/>
      <sz val="11"/>
      <color theme="10"/>
      <name val="Calibri"/>
      <family val="2"/>
      <scheme val="minor"/>
    </font>
    <font>
      <sz val="11"/>
      <color rgb="FF00B0F0"/>
      <name val="Calibri"/>
      <family val="2"/>
      <scheme val="minor"/>
    </font>
    <font>
      <sz val="11"/>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0" fontId="36" fillId="0" borderId="0" applyNumberFormat="0" applyFill="0" applyBorder="0" applyAlignment="0" applyProtection="0"/>
  </cellStyleXfs>
  <cellXfs count="214">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3" fontId="3" fillId="2" borderId="1" xfId="0" applyNumberFormat="1" applyFont="1" applyFill="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164" fontId="0" fillId="0" borderId="0" xfId="0" applyNumberFormat="1" applyFill="1" applyBorder="1" applyAlignment="1">
      <alignment horizontal="center"/>
    </xf>
    <xf numFmtId="164" fontId="13" fillId="4" borderId="1" xfId="0" applyNumberFormat="1" applyFont="1" applyFill="1" applyBorder="1" applyAlignment="1">
      <alignment horizontal="center" vertical="center" wrapText="1"/>
    </xf>
    <xf numFmtId="164" fontId="0" fillId="4" borderId="1" xfId="0" applyNumberFormat="1" applyFill="1" applyBorder="1" applyAlignment="1">
      <alignment vertical="top"/>
    </xf>
    <xf numFmtId="164" fontId="0" fillId="5" borderId="1" xfId="0" applyNumberFormat="1" applyFill="1" applyBorder="1" applyAlignment="1">
      <alignment vertical="top"/>
    </xf>
    <xf numFmtId="164" fontId="0" fillId="0" borderId="0" xfId="0" applyNumberFormat="1"/>
    <xf numFmtId="9" fontId="0" fillId="4" borderId="1" xfId="0" applyNumberFormat="1" applyFill="1" applyBorder="1" applyAlignment="1">
      <alignment vertical="top"/>
    </xf>
    <xf numFmtId="0" fontId="11" fillId="0" borderId="1" xfId="0" applyFont="1" applyBorder="1" applyAlignment="1">
      <alignment horizontal="left" vertical="center" wrapText="1"/>
    </xf>
    <xf numFmtId="3" fontId="8" fillId="4" borderId="7" xfId="0" applyNumberFormat="1" applyFont="1" applyFill="1" applyBorder="1" applyAlignment="1">
      <alignment vertical="top" wrapText="1"/>
    </xf>
    <xf numFmtId="10" fontId="0" fillId="4" borderId="1" xfId="0" applyNumberFormat="1" applyFill="1" applyBorder="1" applyAlignment="1">
      <alignment horizontal="right" vertical="top"/>
    </xf>
    <xf numFmtId="0" fontId="26" fillId="0" borderId="4" xfId="0" applyFont="1" applyBorder="1" applyAlignment="1">
      <alignment horizontal="center" vertical="center"/>
    </xf>
    <xf numFmtId="0" fontId="16" fillId="0" borderId="1" xfId="0" applyFont="1" applyBorder="1" applyAlignment="1">
      <alignment vertical="center" wrapText="1"/>
    </xf>
    <xf numFmtId="3" fontId="0" fillId="4" borderId="1" xfId="0" applyNumberFormat="1" applyFill="1" applyBorder="1" applyAlignment="1">
      <alignment vertical="center"/>
    </xf>
    <xf numFmtId="3" fontId="0" fillId="4" borderId="1" xfId="0" applyNumberFormat="1" applyFill="1" applyBorder="1" applyAlignment="1">
      <alignment vertical="center" wrapText="1"/>
    </xf>
    <xf numFmtId="0" fontId="21" fillId="0" borderId="1" xfId="0" applyFont="1" applyBorder="1" applyAlignment="1">
      <alignment vertical="center" wrapText="1"/>
    </xf>
    <xf numFmtId="3" fontId="5" fillId="4" borderId="1" xfId="0" applyNumberFormat="1" applyFont="1" applyFill="1" applyBorder="1" applyAlignment="1">
      <alignment vertical="top" wrapText="1"/>
    </xf>
    <xf numFmtId="3" fontId="5" fillId="4" borderId="1" xfId="0" applyNumberFormat="1"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Border="1" applyAlignment="1">
      <alignment horizontal="center" wrapText="1"/>
    </xf>
    <xf numFmtId="3" fontId="0" fillId="4" borderId="7" xfId="0" applyNumberFormat="1" applyFill="1" applyBorder="1" applyAlignment="1">
      <alignment horizontal="center" vertical="center"/>
    </xf>
    <xf numFmtId="3" fontId="0" fillId="4" borderId="1" xfId="0" applyNumberFormat="1" applyFill="1" applyBorder="1" applyAlignment="1">
      <alignment horizontal="center" vertical="center"/>
    </xf>
    <xf numFmtId="3" fontId="14" fillId="4"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3" fontId="0" fillId="0"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28" fillId="0" borderId="1" xfId="0" applyFont="1" applyFill="1" applyBorder="1" applyAlignment="1">
      <alignment horizontal="center" vertical="center" wrapText="1"/>
    </xf>
    <xf numFmtId="10" fontId="16" fillId="4" borderId="1" xfId="0" applyNumberFormat="1" applyFont="1" applyFill="1" applyBorder="1" applyAlignment="1">
      <alignment horizontal="center" vertical="center" wrapText="1"/>
    </xf>
    <xf numFmtId="0" fontId="9" fillId="0" borderId="1" xfId="0" applyFont="1" applyBorder="1" applyAlignment="1">
      <alignment horizontal="right" vertical="top" wrapText="1"/>
    </xf>
    <xf numFmtId="0" fontId="29" fillId="4" borderId="1" xfId="0" applyFont="1" applyFill="1" applyBorder="1" applyAlignment="1">
      <alignment horizontal="right" vertical="top"/>
    </xf>
    <xf numFmtId="0" fontId="29" fillId="0" borderId="3" xfId="0" applyFont="1" applyBorder="1" applyAlignment="1">
      <alignment vertical="top"/>
    </xf>
    <xf numFmtId="3" fontId="5" fillId="4" borderId="1" xfId="0" applyNumberFormat="1" applyFont="1" applyFill="1" applyBorder="1" applyAlignment="1">
      <alignment vertical="top"/>
    </xf>
    <xf numFmtId="0" fontId="29" fillId="4" borderId="1" xfId="0" applyFont="1" applyFill="1" applyBorder="1" applyAlignment="1">
      <alignment vertical="top"/>
    </xf>
    <xf numFmtId="3" fontId="0" fillId="0" borderId="0" xfId="0" applyNumberFormat="1" applyFill="1" applyBorder="1" applyAlignment="1">
      <alignment horizontal="center"/>
    </xf>
    <xf numFmtId="3" fontId="29" fillId="4" borderId="1" xfId="0" applyNumberFormat="1" applyFont="1" applyFill="1" applyBorder="1" applyAlignment="1">
      <alignment horizontal="right" vertical="top"/>
    </xf>
    <xf numFmtId="3" fontId="29" fillId="0" borderId="3" xfId="0" applyNumberFormat="1" applyFont="1" applyBorder="1" applyAlignment="1">
      <alignment vertical="top"/>
    </xf>
    <xf numFmtId="3" fontId="16" fillId="4" borderId="1" xfId="0" applyNumberFormat="1" applyFont="1" applyFill="1" applyBorder="1" applyAlignment="1">
      <alignment horizontal="center" vertical="center" wrapText="1"/>
    </xf>
    <xf numFmtId="0" fontId="3" fillId="4" borderId="1" xfId="0" applyFont="1" applyFill="1" applyBorder="1" applyAlignment="1">
      <alignment horizontal="right" vertical="top"/>
    </xf>
    <xf numFmtId="3" fontId="5" fillId="2" borderId="1" xfId="0" applyNumberFormat="1" applyFont="1" applyFill="1" applyBorder="1" applyAlignment="1">
      <alignment horizontal="right" vertical="top"/>
    </xf>
    <xf numFmtId="0" fontId="29" fillId="2" borderId="1" xfId="0" applyFont="1" applyFill="1" applyBorder="1" applyAlignment="1">
      <alignment horizontal="right" vertical="top"/>
    </xf>
    <xf numFmtId="3" fontId="5" fillId="2" borderId="1" xfId="0" applyNumberFormat="1" applyFont="1" applyFill="1" applyBorder="1" applyAlignment="1">
      <alignment vertical="top"/>
    </xf>
    <xf numFmtId="3" fontId="5" fillId="8" borderId="1" xfId="0" applyNumberFormat="1" applyFont="1" applyFill="1" applyBorder="1" applyAlignment="1">
      <alignment vertical="top"/>
    </xf>
    <xf numFmtId="2" fontId="0" fillId="4" borderId="1" xfId="0" applyNumberFormat="1" applyFill="1" applyBorder="1" applyAlignment="1">
      <alignment vertical="top"/>
    </xf>
    <xf numFmtId="3" fontId="0" fillId="4" borderId="7" xfId="0" applyNumberFormat="1" applyFill="1" applyBorder="1" applyAlignment="1">
      <alignment vertical="top"/>
    </xf>
    <xf numFmtId="164" fontId="3" fillId="4" borderId="1" xfId="0" applyNumberFormat="1" applyFont="1" applyFill="1" applyBorder="1" applyAlignment="1">
      <alignment vertical="top" wrapText="1"/>
    </xf>
    <xf numFmtId="0" fontId="16" fillId="0" borderId="8" xfId="0" applyFont="1" applyBorder="1" applyAlignment="1">
      <alignment horizontal="left" vertical="center" wrapText="1"/>
    </xf>
    <xf numFmtId="0" fontId="16" fillId="0" borderId="8" xfId="0" applyFont="1" applyBorder="1" applyAlignment="1">
      <alignment vertical="center" wrapText="1"/>
    </xf>
    <xf numFmtId="9" fontId="16" fillId="4" borderId="1" xfId="0" applyNumberFormat="1" applyFont="1" applyFill="1" applyBorder="1" applyAlignment="1">
      <alignment horizontal="center" vertical="center" wrapText="1"/>
    </xf>
    <xf numFmtId="0" fontId="0" fillId="0" borderId="4" xfId="0" applyBorder="1" applyAlignment="1">
      <alignment horizontal="center" vertical="center"/>
    </xf>
    <xf numFmtId="0" fontId="29" fillId="4" borderId="8" xfId="0" applyFont="1" applyFill="1" applyBorder="1" applyAlignment="1">
      <alignment horizontal="right" vertical="top"/>
    </xf>
    <xf numFmtId="3" fontId="5" fillId="4" borderId="10" xfId="0" applyNumberFormat="1" applyFont="1" applyFill="1" applyBorder="1" applyAlignment="1">
      <alignment vertical="top"/>
    </xf>
    <xf numFmtId="3" fontId="0" fillId="2" borderId="7" xfId="0" applyNumberFormat="1" applyFill="1" applyBorder="1" applyAlignment="1">
      <alignment horizontal="right" vertical="top"/>
    </xf>
    <xf numFmtId="0" fontId="3" fillId="2" borderId="16" xfId="0" applyFont="1" applyFill="1" applyBorder="1" applyAlignment="1">
      <alignment vertical="top"/>
    </xf>
    <xf numFmtId="3" fontId="0" fillId="8" borderId="7" xfId="0" applyNumberFormat="1" applyFill="1" applyBorder="1" applyAlignment="1">
      <alignment horizontal="right" vertical="top"/>
    </xf>
    <xf numFmtId="0" fontId="29" fillId="0" borderId="16" xfId="0" applyFont="1" applyBorder="1" applyAlignment="1">
      <alignment vertical="top"/>
    </xf>
    <xf numFmtId="3" fontId="0" fillId="7" borderId="0" xfId="0" applyNumberFormat="1" applyFill="1" applyBorder="1" applyAlignment="1">
      <alignment horizontal="right" vertical="top"/>
    </xf>
    <xf numFmtId="0" fontId="3" fillId="4" borderId="8" xfId="0" applyFont="1" applyFill="1" applyBorder="1" applyAlignment="1">
      <alignment vertical="top"/>
    </xf>
    <xf numFmtId="0" fontId="3" fillId="8" borderId="15" xfId="0" applyFont="1" applyFill="1" applyBorder="1" applyAlignment="1">
      <alignment vertical="top"/>
    </xf>
    <xf numFmtId="3" fontId="0" fillId="8" borderId="2" xfId="0" applyNumberFormat="1" applyFill="1" applyBorder="1" applyAlignment="1">
      <alignment horizontal="right" vertical="top"/>
    </xf>
    <xf numFmtId="0" fontId="23" fillId="0" borderId="0" xfId="0" applyFont="1" applyAlignment="1">
      <alignment wrapText="1"/>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5" xfId="0" applyFont="1" applyFill="1" applyBorder="1" applyAlignment="1">
      <alignment horizontal="center" vertical="center" wrapText="1"/>
    </xf>
    <xf numFmtId="3" fontId="20" fillId="4" borderId="1" xfId="0" applyNumberFormat="1" applyFont="1" applyFill="1" applyBorder="1" applyAlignment="1">
      <alignment horizontal="center" vertical="center"/>
    </xf>
    <xf numFmtId="3" fontId="0" fillId="4" borderId="1" xfId="0" applyNumberFormat="1" applyFont="1" applyFill="1" applyBorder="1" applyAlignment="1">
      <alignment horizontal="left" vertical="top" wrapText="1"/>
    </xf>
    <xf numFmtId="0" fontId="38" fillId="0" borderId="3" xfId="0" applyFont="1" applyFill="1" applyBorder="1" applyAlignment="1">
      <alignment vertical="top"/>
    </xf>
    <xf numFmtId="10" fontId="20" fillId="0" borderId="1" xfId="0" applyNumberFormat="1" applyFont="1" applyFill="1" applyBorder="1" applyAlignment="1">
      <alignment vertical="top"/>
    </xf>
    <xf numFmtId="0" fontId="3" fillId="0" borderId="1" xfId="0" applyFont="1" applyFill="1" applyBorder="1" applyAlignment="1">
      <alignment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0" fillId="0" borderId="7" xfId="0" applyFont="1" applyBorder="1" applyAlignment="1">
      <alignment horizontal="center" vertical="top" wrapText="1"/>
    </xf>
    <xf numFmtId="0" fontId="30" fillId="0" borderId="11" xfId="0" applyFont="1" applyBorder="1" applyAlignment="1">
      <alignment horizontal="center" vertical="top" wrapText="1"/>
    </xf>
    <xf numFmtId="0" fontId="30" fillId="0" borderId="2" xfId="0" applyFont="1" applyBorder="1" applyAlignment="1">
      <alignment horizontal="center" vertical="top"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5" xfId="0" applyFont="1" applyBorder="1" applyAlignment="1">
      <alignment horizontal="right" vertical="top"/>
    </xf>
    <xf numFmtId="0" fontId="3" fillId="0" borderId="16"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5" fillId="4" borderId="7" xfId="0" applyNumberFormat="1" applyFont="1" applyFill="1" applyBorder="1" applyAlignment="1">
      <alignment horizontal="right" vertical="top"/>
    </xf>
    <xf numFmtId="3" fontId="5" fillId="4" borderId="2" xfId="0" applyNumberFormat="1" applyFont="1" applyFill="1" applyBorder="1" applyAlignment="1">
      <alignment horizontal="right" vertical="top"/>
    </xf>
    <xf numFmtId="0" fontId="2" fillId="9" borderId="1" xfId="0" applyFont="1" applyFill="1" applyBorder="1" applyAlignment="1">
      <alignment horizontal="center" wrapText="1"/>
    </xf>
    <xf numFmtId="0" fontId="23" fillId="0" borderId="20" xfId="0" applyFont="1" applyBorder="1" applyAlignment="1">
      <alignment wrapText="1"/>
    </xf>
    <xf numFmtId="0" fontId="34" fillId="0" borderId="20" xfId="0" applyFont="1" applyBorder="1" applyAlignment="1">
      <alignment vertical="center" wrapText="1"/>
    </xf>
    <xf numFmtId="0" fontId="31" fillId="0" borderId="15" xfId="0" applyFont="1" applyBorder="1" applyAlignment="1">
      <alignment horizontal="center" vertical="center"/>
    </xf>
    <xf numFmtId="0" fontId="23" fillId="0" borderId="23" xfId="0" applyFont="1" applyBorder="1" applyAlignment="1">
      <alignment horizontal="center" vertical="center"/>
    </xf>
    <xf numFmtId="0" fontId="23" fillId="0" borderId="16" xfId="0" applyFont="1" applyBorder="1" applyAlignment="1">
      <alignment horizontal="center" vertical="center"/>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9" fillId="0" borderId="7" xfId="0" applyFont="1" applyBorder="1" applyAlignment="1">
      <alignment horizontal="right" vertical="top" wrapText="1"/>
    </xf>
    <xf numFmtId="0" fontId="9" fillId="0" borderId="2" xfId="0" applyFont="1" applyBorder="1" applyAlignment="1">
      <alignment horizontal="right" vertical="top" wrapText="1"/>
    </xf>
    <xf numFmtId="0" fontId="29" fillId="4" borderId="21" xfId="0" applyFont="1" applyFill="1" applyBorder="1" applyAlignment="1">
      <alignment horizontal="right" vertical="top"/>
    </xf>
    <xf numFmtId="0" fontId="29" fillId="4" borderId="22" xfId="0" applyFont="1" applyFill="1" applyBorder="1" applyAlignment="1">
      <alignment horizontal="right" vertical="top"/>
    </xf>
    <xf numFmtId="3" fontId="5" fillId="4" borderId="17" xfId="0" applyNumberFormat="1" applyFont="1" applyFill="1" applyBorder="1" applyAlignment="1">
      <alignment horizontal="right" vertical="top"/>
    </xf>
    <xf numFmtId="3" fontId="5" fillId="4" borderId="19" xfId="0" applyNumberFormat="1" applyFont="1" applyFill="1" applyBorder="1" applyAlignment="1">
      <alignment horizontal="right" vertical="top"/>
    </xf>
    <xf numFmtId="0" fontId="32" fillId="0" borderId="7" xfId="0" applyFont="1" applyBorder="1" applyAlignment="1">
      <alignment horizontal="center" vertical="top" wrapText="1"/>
    </xf>
    <xf numFmtId="0" fontId="33" fillId="0" borderId="2" xfId="0" applyFont="1" applyBorder="1" applyAlignment="1">
      <alignment horizontal="center" vertical="top" wrapText="1"/>
    </xf>
    <xf numFmtId="0" fontId="31" fillId="0" borderId="16" xfId="0" applyFont="1" applyBorder="1" applyAlignment="1">
      <alignment horizontal="center" vertical="center"/>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5" xfId="0" applyNumberFormat="1" applyFont="1" applyBorder="1" applyAlignment="1">
      <alignment horizontal="right" vertical="top"/>
    </xf>
    <xf numFmtId="3" fontId="3" fillId="0" borderId="16" xfId="0" applyNumberFormat="1" applyFont="1" applyBorder="1" applyAlignment="1">
      <alignment horizontal="righ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4"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6"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36" fillId="4" borderId="6" xfId="2"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18" fillId="0" borderId="20" xfId="0" applyFont="1" applyBorder="1" applyAlignment="1">
      <alignment horizontal="center" wrapText="1"/>
    </xf>
    <xf numFmtId="0" fontId="23" fillId="0" borderId="0" xfId="0" applyFont="1" applyAlignment="1">
      <alignmen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ris@kekavasnami.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topLeftCell="A22" zoomScale="70" zoomScaleNormal="90" zoomScaleSheetLayoutView="70" workbookViewId="0">
      <selection activeCell="H29" sqref="H29:H31"/>
    </sheetView>
  </sheetViews>
  <sheetFormatPr defaultRowHeight="14.4" x14ac:dyDescent="0.3"/>
  <cols>
    <col min="1" max="1" width="40.5546875" style="3" customWidth="1"/>
    <col min="2" max="3" width="23.6640625" customWidth="1"/>
    <col min="4" max="4" width="23.6640625" style="1" customWidth="1"/>
    <col min="5" max="5" width="40.6640625" customWidth="1"/>
    <col min="6" max="6" width="23.6640625" customWidth="1"/>
    <col min="7" max="7" width="30" customWidth="1"/>
    <col min="8" max="8" width="23.6640625" style="1" customWidth="1"/>
    <col min="9" max="9" width="64.6640625" customWidth="1"/>
    <col min="10" max="10" width="42.44140625" customWidth="1"/>
    <col min="11" max="11" width="22.5546875" customWidth="1"/>
  </cols>
  <sheetData>
    <row r="1" spans="1:9" ht="49.5" customHeight="1" thickBot="1" x14ac:dyDescent="0.35">
      <c r="A1" s="7" t="s">
        <v>142</v>
      </c>
      <c r="B1" s="184" t="s">
        <v>146</v>
      </c>
      <c r="C1" s="185"/>
      <c r="D1" s="186"/>
      <c r="E1" s="134"/>
      <c r="F1" s="134"/>
      <c r="G1" s="134"/>
      <c r="H1"/>
    </row>
    <row r="2" spans="1:9" ht="49.5" customHeight="1" thickBot="1" x14ac:dyDescent="0.35">
      <c r="A2" s="135" t="s">
        <v>186</v>
      </c>
      <c r="B2" s="187" t="s">
        <v>190</v>
      </c>
      <c r="C2" s="188"/>
      <c r="D2" s="189"/>
      <c r="E2" s="134"/>
      <c r="F2" s="134"/>
      <c r="G2" s="134"/>
      <c r="H2"/>
    </row>
    <row r="3" spans="1:9" ht="49.5" customHeight="1" thickBot="1" x14ac:dyDescent="0.35">
      <c r="A3" s="135" t="s">
        <v>187</v>
      </c>
      <c r="B3" s="187" t="s">
        <v>191</v>
      </c>
      <c r="C3" s="188"/>
      <c r="D3" s="189"/>
      <c r="E3" s="134"/>
      <c r="F3" s="134"/>
      <c r="G3" s="134"/>
      <c r="H3"/>
    </row>
    <row r="4" spans="1:9" ht="49.2" customHeight="1" thickBot="1" x14ac:dyDescent="0.35">
      <c r="A4" s="135" t="s">
        <v>188</v>
      </c>
      <c r="B4" s="190" t="s">
        <v>192</v>
      </c>
      <c r="C4" s="191"/>
      <c r="D4" s="192"/>
      <c r="E4" s="134"/>
      <c r="F4" s="134"/>
      <c r="G4" s="134"/>
      <c r="H4"/>
    </row>
    <row r="5" spans="1:9" ht="49.2" customHeight="1" thickBot="1" x14ac:dyDescent="0.35">
      <c r="A5" s="136" t="s">
        <v>189</v>
      </c>
      <c r="B5" s="193" t="s">
        <v>193</v>
      </c>
      <c r="C5" s="188"/>
      <c r="D5" s="189"/>
      <c r="E5" s="134"/>
      <c r="F5" s="134"/>
      <c r="G5" s="134"/>
      <c r="H5"/>
    </row>
    <row r="6" spans="1:9" ht="21.75" customHeight="1" x14ac:dyDescent="0.3">
      <c r="A6" s="5"/>
      <c r="B6" s="6"/>
      <c r="C6" s="6"/>
      <c r="D6" s="107"/>
    </row>
    <row r="7" spans="1:9" s="4" customFormat="1" ht="18" customHeight="1" x14ac:dyDescent="0.3">
      <c r="A7" s="146" t="s">
        <v>111</v>
      </c>
      <c r="B7" s="146"/>
      <c r="C7" s="146"/>
      <c r="D7" s="146"/>
      <c r="E7" s="158" t="s">
        <v>112</v>
      </c>
      <c r="F7" s="158"/>
      <c r="G7" s="158"/>
      <c r="H7" s="158"/>
    </row>
    <row r="8" spans="1:9" ht="55.5" customHeight="1" x14ac:dyDescent="0.3">
      <c r="A8" s="148" t="s">
        <v>7</v>
      </c>
      <c r="B8" s="148" t="s">
        <v>93</v>
      </c>
      <c r="C8" s="148" t="s">
        <v>127</v>
      </c>
      <c r="D8" s="147" t="s">
        <v>22</v>
      </c>
      <c r="E8" s="159" t="s">
        <v>7</v>
      </c>
      <c r="F8" s="159" t="s">
        <v>113</v>
      </c>
      <c r="G8" s="159" t="s">
        <v>9</v>
      </c>
      <c r="H8" s="160" t="s">
        <v>22</v>
      </c>
    </row>
    <row r="9" spans="1:9" ht="129" customHeight="1" x14ac:dyDescent="0.3">
      <c r="A9" s="148"/>
      <c r="B9" s="148"/>
      <c r="C9" s="148"/>
      <c r="D9" s="147"/>
      <c r="E9" s="159"/>
      <c r="F9" s="159"/>
      <c r="G9" s="159"/>
      <c r="H9" s="160"/>
    </row>
    <row r="10" spans="1:9" x14ac:dyDescent="0.3">
      <c r="A10" s="143" t="s">
        <v>18</v>
      </c>
      <c r="B10" s="143"/>
      <c r="C10" s="143"/>
      <c r="D10" s="143"/>
      <c r="E10" s="163" t="s">
        <v>132</v>
      </c>
      <c r="F10" s="163"/>
      <c r="G10" s="163"/>
      <c r="H10" s="163"/>
    </row>
    <row r="11" spans="1:9" ht="46.95" customHeight="1" x14ac:dyDescent="0.3">
      <c r="A11" s="16" t="s">
        <v>19</v>
      </c>
      <c r="B11" s="8"/>
      <c r="C11" s="125">
        <v>198</v>
      </c>
      <c r="D11" s="114">
        <f>D12+D13+D14</f>
        <v>441900</v>
      </c>
      <c r="E11" s="60" t="s">
        <v>128</v>
      </c>
      <c r="F11" s="61"/>
      <c r="G11" s="127">
        <v>198</v>
      </c>
      <c r="H11" s="61">
        <f>H12+H14</f>
        <v>378300</v>
      </c>
    </row>
    <row r="12" spans="1:9" ht="15.6" x14ac:dyDescent="0.3">
      <c r="A12" s="102" t="s">
        <v>0</v>
      </c>
      <c r="B12" s="123" t="s">
        <v>163</v>
      </c>
      <c r="C12" s="149"/>
      <c r="D12" s="124">
        <v>334200</v>
      </c>
      <c r="E12" s="171" t="s">
        <v>117</v>
      </c>
      <c r="F12" s="173" t="s">
        <v>166</v>
      </c>
      <c r="G12" s="177"/>
      <c r="H12" s="175">
        <v>312000</v>
      </c>
      <c r="I12" s="165"/>
    </row>
    <row r="13" spans="1:9" ht="63.6" customHeight="1" x14ac:dyDescent="0.3">
      <c r="A13" s="102" t="s">
        <v>1</v>
      </c>
      <c r="B13" s="123" t="s">
        <v>164</v>
      </c>
      <c r="C13" s="150"/>
      <c r="D13" s="124">
        <v>56400</v>
      </c>
      <c r="E13" s="172"/>
      <c r="F13" s="174"/>
      <c r="G13" s="178"/>
      <c r="H13" s="176"/>
      <c r="I13" s="165"/>
    </row>
    <row r="14" spans="1:9" ht="199.2" customHeight="1" x14ac:dyDescent="0.3">
      <c r="A14" s="102" t="s">
        <v>4</v>
      </c>
      <c r="B14" s="123" t="s">
        <v>165</v>
      </c>
      <c r="C14" s="151"/>
      <c r="D14" s="124">
        <v>51300</v>
      </c>
      <c r="E14" s="102" t="s">
        <v>4</v>
      </c>
      <c r="F14" s="103" t="s">
        <v>164</v>
      </c>
      <c r="G14" s="128"/>
      <c r="H14" s="105">
        <v>66300</v>
      </c>
      <c r="I14" s="165"/>
    </row>
    <row r="15" spans="1:9" ht="62.4" x14ac:dyDescent="0.3">
      <c r="A15" s="18" t="s">
        <v>21</v>
      </c>
      <c r="B15" s="12"/>
      <c r="C15" s="126"/>
      <c r="D15" s="114">
        <f>D16+D17+D18</f>
        <v>81900</v>
      </c>
      <c r="E15" s="62" t="s">
        <v>129</v>
      </c>
      <c r="F15" s="63"/>
      <c r="G15" s="131"/>
      <c r="H15" s="115">
        <f>H16+H17+H18</f>
        <v>278400</v>
      </c>
    </row>
    <row r="16" spans="1:9" ht="15.6" customHeight="1" x14ac:dyDescent="0.3">
      <c r="A16" s="17" t="s">
        <v>2</v>
      </c>
      <c r="B16" s="103" t="s">
        <v>170</v>
      </c>
      <c r="C16" s="104"/>
      <c r="D16" s="105">
        <v>81900</v>
      </c>
      <c r="E16" s="17" t="s">
        <v>118</v>
      </c>
      <c r="F16" s="130">
        <v>1</v>
      </c>
      <c r="G16" s="164" t="s">
        <v>184</v>
      </c>
      <c r="H16" s="124">
        <v>85600</v>
      </c>
    </row>
    <row r="17" spans="1:9" ht="41.4" x14ac:dyDescent="0.3">
      <c r="A17" s="17" t="s">
        <v>12</v>
      </c>
      <c r="B17" s="103"/>
      <c r="C17" s="104"/>
      <c r="D17" s="105">
        <v>0</v>
      </c>
      <c r="E17" s="17" t="s">
        <v>119</v>
      </c>
      <c r="F17" s="130">
        <v>1</v>
      </c>
      <c r="G17" s="164"/>
      <c r="H17" s="124">
        <v>144800</v>
      </c>
    </row>
    <row r="18" spans="1:9" ht="221.4" customHeight="1" x14ac:dyDescent="0.3">
      <c r="A18" s="17" t="s">
        <v>11</v>
      </c>
      <c r="B18" s="103"/>
      <c r="C18" s="104"/>
      <c r="D18" s="105">
        <v>0</v>
      </c>
      <c r="E18" s="17" t="s">
        <v>120</v>
      </c>
      <c r="F18" s="130">
        <v>2</v>
      </c>
      <c r="G18" s="164"/>
      <c r="H18" s="124">
        <v>48000</v>
      </c>
    </row>
    <row r="19" spans="1:9" ht="85.95" customHeight="1" x14ac:dyDescent="0.3">
      <c r="A19" s="16" t="s">
        <v>20</v>
      </c>
      <c r="B19" s="112"/>
      <c r="C19" s="15">
        <v>1850</v>
      </c>
      <c r="D19" s="114">
        <f>D20+D21+D22</f>
        <v>5800121</v>
      </c>
      <c r="E19" s="60" t="s">
        <v>130</v>
      </c>
      <c r="F19" s="61"/>
      <c r="G19" s="132">
        <v>1850</v>
      </c>
      <c r="H19" s="115">
        <f>H20+H22</f>
        <v>4001350</v>
      </c>
    </row>
    <row r="20" spans="1:9" ht="15.6" x14ac:dyDescent="0.3">
      <c r="A20" s="17" t="s">
        <v>0</v>
      </c>
      <c r="B20" s="103" t="s">
        <v>171</v>
      </c>
      <c r="C20" s="166"/>
      <c r="D20" s="105">
        <v>3709621</v>
      </c>
      <c r="E20" s="152" t="s">
        <v>1</v>
      </c>
      <c r="F20" s="154" t="s">
        <v>177</v>
      </c>
      <c r="G20" s="166"/>
      <c r="H20" s="161">
        <v>3538050</v>
      </c>
    </row>
    <row r="21" spans="1:9" ht="15.6" x14ac:dyDescent="0.3">
      <c r="A21" s="17" t="s">
        <v>1</v>
      </c>
      <c r="B21" s="103" t="s">
        <v>172</v>
      </c>
      <c r="C21" s="167"/>
      <c r="D21" s="105">
        <v>1372400</v>
      </c>
      <c r="E21" s="153"/>
      <c r="F21" s="155"/>
      <c r="G21" s="179"/>
      <c r="H21" s="162"/>
    </row>
    <row r="22" spans="1:9" ht="15.6" x14ac:dyDescent="0.3">
      <c r="A22" s="17" t="s">
        <v>4</v>
      </c>
      <c r="B22" s="103" t="s">
        <v>173</v>
      </c>
      <c r="C22" s="168"/>
      <c r="D22" s="105">
        <v>718100</v>
      </c>
      <c r="E22" s="17" t="s">
        <v>4</v>
      </c>
      <c r="F22" s="111" t="s">
        <v>178</v>
      </c>
      <c r="G22" s="9"/>
      <c r="H22" s="105">
        <v>463300</v>
      </c>
    </row>
    <row r="23" spans="1:9" ht="78" x14ac:dyDescent="0.3">
      <c r="A23" s="18" t="s">
        <v>114</v>
      </c>
      <c r="B23" s="113"/>
      <c r="C23" s="13"/>
      <c r="D23" s="114">
        <f>D24+D25+D26</f>
        <v>354900</v>
      </c>
      <c r="E23" s="62" t="s">
        <v>131</v>
      </c>
      <c r="F23" s="63"/>
      <c r="G23" s="64"/>
      <c r="H23" s="115">
        <f>H24+H25+H26</f>
        <v>0</v>
      </c>
    </row>
    <row r="24" spans="1:9" ht="15.6" x14ac:dyDescent="0.3">
      <c r="A24" s="17" t="s">
        <v>2</v>
      </c>
      <c r="B24" s="103" t="s">
        <v>174</v>
      </c>
      <c r="C24" s="9"/>
      <c r="D24" s="105">
        <v>354900</v>
      </c>
      <c r="E24" s="17" t="s">
        <v>118</v>
      </c>
      <c r="F24" s="42"/>
      <c r="G24" s="9"/>
      <c r="H24" s="105">
        <v>0</v>
      </c>
    </row>
    <row r="25" spans="1:9" ht="41.4" x14ac:dyDescent="0.3">
      <c r="A25" s="17" t="s">
        <v>12</v>
      </c>
      <c r="B25" s="106"/>
      <c r="C25" s="9"/>
      <c r="D25" s="105">
        <v>0</v>
      </c>
      <c r="E25" s="17" t="s">
        <v>119</v>
      </c>
      <c r="F25" s="42"/>
      <c r="G25" s="9"/>
      <c r="H25" s="105">
        <v>0</v>
      </c>
    </row>
    <row r="26" spans="1:9" ht="27.6" x14ac:dyDescent="0.3">
      <c r="A26" s="17" t="s">
        <v>11</v>
      </c>
      <c r="B26" s="42"/>
      <c r="C26" s="9"/>
      <c r="D26" s="105">
        <v>0</v>
      </c>
      <c r="E26" s="17" t="s">
        <v>120</v>
      </c>
      <c r="F26" s="42"/>
      <c r="G26" s="9"/>
      <c r="H26" s="29">
        <v>0</v>
      </c>
    </row>
    <row r="27" spans="1:9" x14ac:dyDescent="0.3">
      <c r="A27" s="143" t="s">
        <v>5</v>
      </c>
      <c r="B27" s="143"/>
      <c r="C27" s="143"/>
      <c r="D27" s="143"/>
      <c r="E27" s="163" t="s">
        <v>115</v>
      </c>
      <c r="F27" s="163"/>
      <c r="G27" s="163"/>
      <c r="H27" s="163"/>
    </row>
    <row r="28" spans="1:9" ht="31.2" customHeight="1" x14ac:dyDescent="0.3">
      <c r="A28" s="18" t="s">
        <v>8</v>
      </c>
      <c r="B28" s="14"/>
      <c r="C28" s="13"/>
      <c r="D28" s="114">
        <f>SUM(D29:D33)</f>
        <v>2416950</v>
      </c>
      <c r="E28" s="62" t="s">
        <v>116</v>
      </c>
      <c r="F28" s="65"/>
      <c r="G28" s="64"/>
      <c r="H28" s="115">
        <f>SUM(H29:H33)</f>
        <v>1909900</v>
      </c>
      <c r="I28" t="s">
        <v>121</v>
      </c>
    </row>
    <row r="29" spans="1:9" ht="15.6" x14ac:dyDescent="0.3">
      <c r="A29" s="17" t="s">
        <v>0</v>
      </c>
      <c r="B29" s="108" t="s">
        <v>167</v>
      </c>
      <c r="C29" s="109"/>
      <c r="D29" s="105">
        <v>2124000</v>
      </c>
      <c r="E29" s="152" t="s">
        <v>1</v>
      </c>
      <c r="F29" s="180">
        <v>8500</v>
      </c>
      <c r="G29" s="182"/>
      <c r="H29" s="161">
        <v>1640500</v>
      </c>
    </row>
    <row r="30" spans="1:9" ht="15.6" x14ac:dyDescent="0.3">
      <c r="A30" s="17" t="s">
        <v>1</v>
      </c>
      <c r="B30" s="103" t="s">
        <v>168</v>
      </c>
      <c r="C30" s="104"/>
      <c r="D30" s="105">
        <v>150400</v>
      </c>
      <c r="E30" s="153"/>
      <c r="F30" s="181"/>
      <c r="G30" s="183"/>
      <c r="H30" s="162"/>
    </row>
    <row r="31" spans="1:9" ht="15.6" x14ac:dyDescent="0.3">
      <c r="A31" s="17" t="s">
        <v>3</v>
      </c>
      <c r="B31" s="103" t="s">
        <v>175</v>
      </c>
      <c r="C31" s="104"/>
      <c r="D31" s="105">
        <v>76950</v>
      </c>
      <c r="E31" s="17" t="s">
        <v>122</v>
      </c>
      <c r="F31" s="42">
        <v>1200</v>
      </c>
      <c r="G31" s="9"/>
      <c r="H31" s="105">
        <v>265200</v>
      </c>
    </row>
    <row r="32" spans="1:9" ht="31.95" customHeight="1" x14ac:dyDescent="0.3">
      <c r="A32" s="17" t="s">
        <v>16</v>
      </c>
      <c r="B32" s="103" t="s">
        <v>176</v>
      </c>
      <c r="C32" s="104"/>
      <c r="D32" s="105">
        <v>65600</v>
      </c>
      <c r="E32" s="152" t="s">
        <v>169</v>
      </c>
      <c r="F32" s="154">
        <v>5</v>
      </c>
      <c r="G32" s="156"/>
      <c r="H32" s="161">
        <v>4200</v>
      </c>
    </row>
    <row r="33" spans="1:8" ht="31.95" customHeight="1" x14ac:dyDescent="0.3">
      <c r="A33" s="17" t="s">
        <v>89</v>
      </c>
      <c r="B33" s="106"/>
      <c r="C33" s="104"/>
      <c r="D33" s="105"/>
      <c r="E33" s="153"/>
      <c r="F33" s="155"/>
      <c r="G33" s="157"/>
      <c r="H33" s="162"/>
    </row>
    <row r="34" spans="1:8" ht="30.6" customHeight="1" x14ac:dyDescent="0.3">
      <c r="A34" s="144" t="s">
        <v>6</v>
      </c>
      <c r="B34" s="145"/>
      <c r="C34" s="145"/>
      <c r="D34" s="145"/>
      <c r="E34" s="169" t="s">
        <v>123</v>
      </c>
      <c r="F34" s="170"/>
      <c r="G34" s="170"/>
      <c r="H34" s="170"/>
    </row>
    <row r="35" spans="1:8" ht="46.8" x14ac:dyDescent="0.3">
      <c r="A35" s="18" t="s">
        <v>83</v>
      </c>
      <c r="B35" s="12"/>
      <c r="C35" s="13"/>
      <c r="D35" s="8">
        <f>SUM(D36:D39)</f>
        <v>0</v>
      </c>
      <c r="E35" s="62" t="s">
        <v>83</v>
      </c>
      <c r="F35" s="63"/>
      <c r="G35" s="64"/>
      <c r="H35" s="61">
        <f>SUM(H36:H38)</f>
        <v>0</v>
      </c>
    </row>
    <row r="36" spans="1:8" ht="69" x14ac:dyDescent="0.3">
      <c r="A36" s="17" t="s">
        <v>13</v>
      </c>
      <c r="B36" s="42"/>
      <c r="C36" s="9"/>
      <c r="D36" s="51">
        <v>0</v>
      </c>
      <c r="E36" s="17" t="s">
        <v>124</v>
      </c>
      <c r="F36" s="42"/>
      <c r="G36" s="9"/>
      <c r="H36" s="51">
        <v>0</v>
      </c>
    </row>
    <row r="37" spans="1:8" ht="27.6" x14ac:dyDescent="0.3">
      <c r="A37" s="17" t="s">
        <v>14</v>
      </c>
      <c r="B37" s="42"/>
      <c r="C37" s="9"/>
      <c r="D37" s="51">
        <v>0</v>
      </c>
      <c r="E37" s="17" t="s">
        <v>125</v>
      </c>
      <c r="F37" s="42"/>
      <c r="G37" s="9"/>
      <c r="H37" s="51">
        <v>0</v>
      </c>
    </row>
    <row r="38" spans="1:8" ht="27.6" x14ac:dyDescent="0.3">
      <c r="A38" s="17" t="s">
        <v>15</v>
      </c>
      <c r="B38" s="42"/>
      <c r="C38" s="9"/>
      <c r="D38" s="51">
        <v>0</v>
      </c>
      <c r="E38" s="17" t="s">
        <v>126</v>
      </c>
      <c r="F38" s="42"/>
      <c r="G38" s="9"/>
      <c r="H38" s="51">
        <v>0</v>
      </c>
    </row>
    <row r="39" spans="1:8" ht="27.6" x14ac:dyDescent="0.3">
      <c r="A39" s="17" t="s">
        <v>17</v>
      </c>
      <c r="B39" s="42"/>
      <c r="C39" s="9"/>
      <c r="D39" s="51">
        <v>0</v>
      </c>
    </row>
    <row r="40" spans="1:8" ht="30" customHeight="1" x14ac:dyDescent="0.3">
      <c r="A40" s="142" t="s">
        <v>10</v>
      </c>
      <c r="B40" s="142"/>
      <c r="C40" s="142"/>
      <c r="D40" s="142"/>
      <c r="E40" s="142" t="s">
        <v>10</v>
      </c>
      <c r="F40" s="142"/>
      <c r="G40" s="142"/>
      <c r="H40" s="142"/>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43">
    <mergeCell ref="B1:D1"/>
    <mergeCell ref="B2:D2"/>
    <mergeCell ref="B3:D3"/>
    <mergeCell ref="B4:D4"/>
    <mergeCell ref="B5:D5"/>
    <mergeCell ref="I12:I14"/>
    <mergeCell ref="C20:C22"/>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G16:G18"/>
    <mergeCell ref="A40:D40"/>
    <mergeCell ref="A10:D10"/>
    <mergeCell ref="A27:D27"/>
    <mergeCell ref="A34:D34"/>
    <mergeCell ref="A7:D7"/>
    <mergeCell ref="D8:D9"/>
    <mergeCell ref="A8:A9"/>
    <mergeCell ref="B8:B9"/>
    <mergeCell ref="C8:C9"/>
    <mergeCell ref="C12:C14"/>
  </mergeCells>
  <hyperlinks>
    <hyperlink ref="B5" r:id="rId1" xr:uid="{464BF9DB-2A2F-4265-A976-CF44B9E182BA}"/>
  </hyperlinks>
  <pageMargins left="0.7" right="0.7" top="0.75" bottom="0.75" header="0.3" footer="0.3"/>
  <pageSetup paperSize="9" scale="2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E13" sqref="E13"/>
    </sheetView>
  </sheetViews>
  <sheetFormatPr defaultRowHeight="14.4" x14ac:dyDescent="0.3"/>
  <cols>
    <col min="1" max="1" width="48.33203125" customWidth="1"/>
    <col min="2" max="2" width="60.88671875" customWidth="1"/>
  </cols>
  <sheetData>
    <row r="1" spans="1:2" ht="101.4" customHeight="1" thickBot="1" x14ac:dyDescent="0.35">
      <c r="A1" s="7" t="s">
        <v>142</v>
      </c>
      <c r="B1" s="85" t="str">
        <f>Ūdenssaimniec_ESOŠS_VĒRTĒJUMS!B1</f>
        <v>Ķekava - Valdlauči</v>
      </c>
    </row>
    <row r="2" spans="1:2" x14ac:dyDescent="0.3">
      <c r="A2" s="5"/>
      <c r="B2" s="6"/>
    </row>
    <row r="3" spans="1:2" ht="30.6" customHeight="1" x14ac:dyDescent="0.3">
      <c r="A3" s="194" t="s">
        <v>101</v>
      </c>
      <c r="B3" s="195"/>
    </row>
    <row r="4" spans="1:2" ht="60" customHeight="1" x14ac:dyDescent="0.3">
      <c r="A4" s="89" t="s">
        <v>98</v>
      </c>
      <c r="B4" s="57" t="s">
        <v>153</v>
      </c>
    </row>
    <row r="5" spans="1:2" ht="72" x14ac:dyDescent="0.3">
      <c r="A5" s="89" t="s">
        <v>99</v>
      </c>
      <c r="B5" s="57" t="s">
        <v>154</v>
      </c>
    </row>
    <row r="6" spans="1:2" ht="129.6" x14ac:dyDescent="0.3">
      <c r="A6" s="89" t="s">
        <v>133</v>
      </c>
      <c r="B6" s="57" t="s">
        <v>158</v>
      </c>
    </row>
    <row r="7" spans="1:2" ht="38.4" customHeight="1" x14ac:dyDescent="0.3">
      <c r="A7" s="58" t="s">
        <v>109</v>
      </c>
      <c r="B7" s="90" t="s">
        <v>157</v>
      </c>
    </row>
    <row r="8" spans="1:2" ht="25.2" customHeight="1" x14ac:dyDescent="0.3">
      <c r="A8" s="58" t="s">
        <v>108</v>
      </c>
      <c r="B8" s="91" t="s">
        <v>152</v>
      </c>
    </row>
    <row r="9" spans="1:2" ht="45.6" customHeight="1" x14ac:dyDescent="0.3">
      <c r="A9" s="194" t="s">
        <v>97</v>
      </c>
      <c r="B9" s="195"/>
    </row>
    <row r="10" spans="1:2" ht="61.8" customHeight="1" x14ac:dyDescent="0.3">
      <c r="A10" s="86" t="s">
        <v>95</v>
      </c>
      <c r="B10" s="57" t="s">
        <v>150</v>
      </c>
    </row>
    <row r="11" spans="1:2" ht="41.4" customHeight="1" x14ac:dyDescent="0.3">
      <c r="A11" s="48" t="s">
        <v>134</v>
      </c>
      <c r="B11" s="87" t="s">
        <v>159</v>
      </c>
    </row>
    <row r="12" spans="1:2" ht="63" customHeight="1" x14ac:dyDescent="0.3">
      <c r="A12" s="93" t="s">
        <v>96</v>
      </c>
      <c r="B12" s="57" t="s">
        <v>155</v>
      </c>
    </row>
    <row r="13" spans="1:2" ht="51" customHeight="1" x14ac:dyDescent="0.3">
      <c r="A13" s="86" t="s">
        <v>135</v>
      </c>
      <c r="B13" s="88" t="s">
        <v>151</v>
      </c>
    </row>
    <row r="14" spans="1:2" ht="60" customHeight="1" x14ac:dyDescent="0.3">
      <c r="A14" s="92" t="s">
        <v>110</v>
      </c>
      <c r="B14" s="3" t="s">
        <v>156</v>
      </c>
    </row>
  </sheetData>
  <mergeCells count="2">
    <mergeCell ref="A9:B9"/>
    <mergeCell ref="A3:B3"/>
  </mergeCells>
  <pageMargins left="0.7" right="0.7" top="0.75" bottom="0.75" header="0.3" footer="0.3"/>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21" zoomScale="60" zoomScaleNormal="100" workbookViewId="0">
      <selection activeCell="H37" activeCellId="1" sqref="H33:H35 H37:H39"/>
    </sheetView>
  </sheetViews>
  <sheetFormatPr defaultRowHeight="14.4" x14ac:dyDescent="0.3"/>
  <cols>
    <col min="1" max="1" width="40.5546875" style="3" customWidth="1"/>
    <col min="2" max="2" width="31" customWidth="1"/>
    <col min="3" max="3" width="23.109375" customWidth="1"/>
    <col min="4" max="4" width="20.5546875" customWidth="1"/>
    <col min="5" max="5" width="25.6640625" customWidth="1"/>
    <col min="6" max="6" width="55.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97" t="s">
        <v>146</v>
      </c>
      <c r="C1" s="198"/>
      <c r="D1" s="198"/>
    </row>
    <row r="2" spans="1:10" ht="21.75" customHeight="1" x14ac:dyDescent="0.3">
      <c r="A2" s="5"/>
      <c r="B2" s="6"/>
      <c r="C2" s="6"/>
      <c r="D2" s="6"/>
    </row>
    <row r="3" spans="1:10" s="4" customFormat="1" ht="18" customHeight="1" x14ac:dyDescent="0.3">
      <c r="A3" s="146" t="s">
        <v>24</v>
      </c>
      <c r="B3" s="146"/>
      <c r="C3" s="146"/>
      <c r="D3" s="146"/>
    </row>
    <row r="4" spans="1:10" s="4" customFormat="1" ht="36" customHeight="1" x14ac:dyDescent="0.3">
      <c r="A4" s="74" t="s">
        <v>144</v>
      </c>
      <c r="B4" s="95">
        <v>14635</v>
      </c>
      <c r="C4" s="72"/>
      <c r="D4" s="72"/>
    </row>
    <row r="5" spans="1:10" ht="29.4" customHeight="1" x14ac:dyDescent="0.3">
      <c r="A5" s="23" t="s">
        <v>25</v>
      </c>
      <c r="B5" s="137">
        <v>10988</v>
      </c>
      <c r="C5" s="139"/>
      <c r="D5" s="20"/>
    </row>
    <row r="6" spans="1:10" x14ac:dyDescent="0.3">
      <c r="A6" s="21" t="s">
        <v>26</v>
      </c>
      <c r="B6" s="137">
        <v>2738</v>
      </c>
      <c r="C6" s="139"/>
      <c r="D6" s="10"/>
      <c r="E6" s="43"/>
    </row>
    <row r="7" spans="1:10" x14ac:dyDescent="0.3">
      <c r="A7" s="21" t="s">
        <v>27</v>
      </c>
      <c r="B7" s="137">
        <v>9856</v>
      </c>
      <c r="C7" s="140">
        <f>B7/B5</f>
        <v>0.89697852202402617</v>
      </c>
      <c r="D7" s="10"/>
      <c r="E7" s="202"/>
      <c r="F7" s="203"/>
    </row>
    <row r="8" spans="1:10" ht="54.75" customHeight="1" thickBot="1" x14ac:dyDescent="0.35">
      <c r="A8" s="21" t="s">
        <v>28</v>
      </c>
      <c r="B8" s="137">
        <v>10565</v>
      </c>
      <c r="C8" s="140">
        <f>B8/B5</f>
        <v>0.9615034583181653</v>
      </c>
      <c r="D8" s="11"/>
      <c r="E8" s="202"/>
      <c r="F8" s="203"/>
    </row>
    <row r="9" spans="1:10" ht="42" thickBot="1" x14ac:dyDescent="0.35">
      <c r="A9" s="25"/>
      <c r="B9" s="97"/>
      <c r="C9" s="26" t="s">
        <v>90</v>
      </c>
      <c r="D9" s="26" t="s">
        <v>91</v>
      </c>
      <c r="E9" s="52"/>
      <c r="G9" s="199"/>
      <c r="H9" s="200"/>
      <c r="I9" s="200"/>
      <c r="J9" s="201"/>
    </row>
    <row r="10" spans="1:10" ht="15.6" x14ac:dyDescent="0.3">
      <c r="A10" s="23" t="s">
        <v>29</v>
      </c>
      <c r="B10" s="98">
        <f>B11+B12</f>
        <v>76.460000000000008</v>
      </c>
      <c r="C10" s="19">
        <f>C11+C12</f>
        <v>1.1000000000000001</v>
      </c>
      <c r="D10" s="19">
        <f t="shared" ref="D10" si="0">D11+D12</f>
        <v>11.649999999999999</v>
      </c>
      <c r="E10" s="43"/>
    </row>
    <row r="11" spans="1:10" x14ac:dyDescent="0.3">
      <c r="A11" s="21" t="s">
        <v>30</v>
      </c>
      <c r="B11" s="95">
        <v>52</v>
      </c>
      <c r="C11" s="29">
        <v>1.1000000000000001</v>
      </c>
      <c r="D11" s="29">
        <v>9.4499999999999993</v>
      </c>
      <c r="E11" s="43"/>
    </row>
    <row r="12" spans="1:10" x14ac:dyDescent="0.3">
      <c r="A12" s="21" t="s">
        <v>31</v>
      </c>
      <c r="B12" s="95">
        <v>24.46</v>
      </c>
      <c r="C12" s="29">
        <v>0</v>
      </c>
      <c r="D12" s="29">
        <v>2.2000000000000002</v>
      </c>
      <c r="E12" s="43"/>
    </row>
    <row r="13" spans="1:10" ht="15.6" x14ac:dyDescent="0.3">
      <c r="A13" s="24" t="s">
        <v>32</v>
      </c>
      <c r="B13" s="95">
        <v>34</v>
      </c>
      <c r="C13" s="27"/>
      <c r="D13" s="27"/>
      <c r="E13" s="43"/>
    </row>
    <row r="14" spans="1:10" x14ac:dyDescent="0.3">
      <c r="A14" s="17" t="s">
        <v>33</v>
      </c>
      <c r="B14" s="95">
        <v>2</v>
      </c>
      <c r="C14" s="27"/>
      <c r="D14" s="27"/>
      <c r="E14" s="43"/>
    </row>
    <row r="15" spans="1:10" x14ac:dyDescent="0.3">
      <c r="A15" s="22" t="s">
        <v>34</v>
      </c>
      <c r="B15" s="95">
        <v>20</v>
      </c>
      <c r="C15" s="27"/>
      <c r="D15" s="27"/>
      <c r="E15" s="43"/>
    </row>
    <row r="16" spans="1:10" ht="15.6" x14ac:dyDescent="0.3">
      <c r="A16" s="23" t="s">
        <v>78</v>
      </c>
      <c r="B16" s="137">
        <v>11</v>
      </c>
      <c r="C16" s="53"/>
      <c r="D16" s="53"/>
      <c r="E16" s="133"/>
    </row>
    <row r="17" spans="1:8" ht="15.6" x14ac:dyDescent="0.3">
      <c r="A17" s="23" t="s">
        <v>136</v>
      </c>
      <c r="B17" s="99">
        <v>0.13600000000000001</v>
      </c>
      <c r="C17" s="53"/>
      <c r="D17" s="53"/>
    </row>
    <row r="18" spans="1:8" ht="45.6" customHeight="1" x14ac:dyDescent="0.3">
      <c r="A18" s="30" t="s">
        <v>92</v>
      </c>
      <c r="B18" s="95">
        <v>0</v>
      </c>
      <c r="C18" s="27"/>
      <c r="D18" s="27"/>
      <c r="E18" s="43"/>
    </row>
    <row r="19" spans="1:8" ht="91.5" customHeight="1" x14ac:dyDescent="0.3">
      <c r="A19" s="82" t="s">
        <v>143</v>
      </c>
      <c r="B19" s="83" t="s">
        <v>149</v>
      </c>
      <c r="C19" s="27"/>
      <c r="D19" s="27"/>
      <c r="E19" s="43"/>
    </row>
    <row r="20" spans="1:8" ht="54.6" customHeight="1" x14ac:dyDescent="0.3">
      <c r="A20" s="30" t="s">
        <v>84</v>
      </c>
      <c r="B20" s="94">
        <v>0</v>
      </c>
      <c r="C20" s="53"/>
      <c r="D20" s="53"/>
      <c r="E20" s="52"/>
    </row>
    <row r="21" spans="1:8" ht="31.2" x14ac:dyDescent="0.3">
      <c r="A21" s="30" t="s">
        <v>85</v>
      </c>
      <c r="B21" s="96">
        <v>1438000</v>
      </c>
      <c r="C21" s="27"/>
      <c r="D21" s="27"/>
    </row>
    <row r="22" spans="1:8" ht="151.19999999999999" customHeight="1" x14ac:dyDescent="0.3">
      <c r="A22" s="82" t="s">
        <v>100</v>
      </c>
      <c r="B22" s="138" t="s">
        <v>194</v>
      </c>
      <c r="C22" s="27"/>
      <c r="D22" s="27"/>
    </row>
    <row r="23" spans="1:8" ht="15.6" x14ac:dyDescent="0.3">
      <c r="A23" s="196" t="s">
        <v>68</v>
      </c>
      <c r="B23" s="196"/>
      <c r="C23" s="196"/>
      <c r="D23" s="196"/>
    </row>
    <row r="24" spans="1:8" ht="31.2" x14ac:dyDescent="0.3">
      <c r="A24" s="23" t="s">
        <v>69</v>
      </c>
      <c r="B24" s="29">
        <v>10120</v>
      </c>
      <c r="C24" s="27"/>
      <c r="D24" s="20"/>
    </row>
    <row r="25" spans="1:8" x14ac:dyDescent="0.3">
      <c r="A25" s="21" t="s">
        <v>26</v>
      </c>
      <c r="B25" s="29">
        <v>2842</v>
      </c>
      <c r="C25" s="27"/>
      <c r="D25" s="10"/>
    </row>
    <row r="26" spans="1:8" x14ac:dyDescent="0.3">
      <c r="A26" s="21" t="s">
        <v>27</v>
      </c>
      <c r="B26" s="29">
        <v>9132</v>
      </c>
      <c r="C26" s="28">
        <f>B26/B24</f>
        <v>0.90237154150197629</v>
      </c>
      <c r="D26" s="10"/>
      <c r="H26" t="s">
        <v>86</v>
      </c>
    </row>
    <row r="27" spans="1:8" ht="28.8" x14ac:dyDescent="0.3">
      <c r="A27" s="21" t="s">
        <v>28</v>
      </c>
      <c r="B27" s="29">
        <v>9648</v>
      </c>
      <c r="C27" s="28">
        <f>B27/B24</f>
        <v>0.95335968379446645</v>
      </c>
      <c r="D27" s="11"/>
    </row>
    <row r="28" spans="1:8" ht="41.4" x14ac:dyDescent="0.3">
      <c r="A28" s="25"/>
      <c r="B28" s="12"/>
      <c r="C28" s="26" t="s">
        <v>90</v>
      </c>
      <c r="D28" s="26" t="s">
        <v>91</v>
      </c>
      <c r="E28" s="52"/>
    </row>
    <row r="29" spans="1:8" ht="19.2" customHeight="1" x14ac:dyDescent="0.3">
      <c r="A29" s="23" t="s">
        <v>70</v>
      </c>
      <c r="B29" s="51">
        <v>62</v>
      </c>
      <c r="C29" s="51">
        <v>8</v>
      </c>
      <c r="D29" s="51">
        <v>17</v>
      </c>
      <c r="G29" s="129"/>
    </row>
    <row r="30" spans="1:8" ht="19.2" customHeight="1" x14ac:dyDescent="0.3">
      <c r="A30" s="23" t="s">
        <v>78</v>
      </c>
      <c r="B30" s="51">
        <v>26</v>
      </c>
      <c r="C30" s="53"/>
      <c r="D30" s="54"/>
      <c r="E30" s="55"/>
    </row>
    <row r="31" spans="1:8" ht="37.200000000000003" customHeight="1" x14ac:dyDescent="0.3">
      <c r="A31" s="23" t="s">
        <v>137</v>
      </c>
      <c r="B31" s="84">
        <v>0.1736</v>
      </c>
      <c r="C31" s="53"/>
      <c r="D31" s="54"/>
      <c r="E31" s="55"/>
    </row>
    <row r="32" spans="1:8" ht="45" customHeight="1" x14ac:dyDescent="0.3">
      <c r="A32" s="50" t="s">
        <v>73</v>
      </c>
      <c r="B32" s="32" t="s">
        <v>37</v>
      </c>
      <c r="C32" s="32" t="s">
        <v>38</v>
      </c>
      <c r="D32" s="32" t="s">
        <v>40</v>
      </c>
      <c r="E32" s="32" t="s">
        <v>71</v>
      </c>
      <c r="F32" s="32" t="s">
        <v>41</v>
      </c>
      <c r="G32" s="32" t="s">
        <v>56</v>
      </c>
      <c r="H32" s="32" t="s">
        <v>75</v>
      </c>
    </row>
    <row r="33" spans="1:8" x14ac:dyDescent="0.3">
      <c r="A33" s="100" t="s">
        <v>160</v>
      </c>
      <c r="B33" s="39" t="s">
        <v>147</v>
      </c>
      <c r="C33" s="39">
        <v>2006</v>
      </c>
      <c r="D33" s="39">
        <v>680</v>
      </c>
      <c r="E33" s="110">
        <v>241494</v>
      </c>
      <c r="F33" s="121">
        <v>0.4</v>
      </c>
      <c r="G33" s="101">
        <v>0.48199999999999998</v>
      </c>
      <c r="H33" s="39">
        <v>134896</v>
      </c>
    </row>
    <row r="34" spans="1:8" x14ac:dyDescent="0.3">
      <c r="A34" s="100" t="s">
        <v>161</v>
      </c>
      <c r="B34" s="39" t="s">
        <v>147</v>
      </c>
      <c r="C34" s="39">
        <v>2013</v>
      </c>
      <c r="D34" s="39">
        <v>130</v>
      </c>
      <c r="E34" s="110">
        <v>49499</v>
      </c>
      <c r="F34" s="121">
        <v>0.35</v>
      </c>
      <c r="G34" s="101">
        <v>0.38400000000000001</v>
      </c>
      <c r="H34" s="39">
        <v>29670</v>
      </c>
    </row>
    <row r="35" spans="1:8" x14ac:dyDescent="0.3">
      <c r="A35" s="100" t="s">
        <v>162</v>
      </c>
      <c r="B35" s="39" t="s">
        <v>147</v>
      </c>
      <c r="C35" s="39">
        <v>1995</v>
      </c>
      <c r="D35" s="39">
        <v>90</v>
      </c>
      <c r="E35" s="110">
        <v>4556</v>
      </c>
      <c r="F35" s="121">
        <v>0.8</v>
      </c>
      <c r="G35" s="101">
        <v>0.92500000000000004</v>
      </c>
      <c r="H35" s="39">
        <v>3690</v>
      </c>
    </row>
    <row r="36" spans="1:8" ht="57.6" x14ac:dyDescent="0.3">
      <c r="A36" s="50" t="s">
        <v>77</v>
      </c>
      <c r="B36" s="32" t="s">
        <v>37</v>
      </c>
      <c r="C36" s="32" t="s">
        <v>38</v>
      </c>
      <c r="D36" s="32" t="s">
        <v>40</v>
      </c>
      <c r="E36" s="32" t="s">
        <v>79</v>
      </c>
      <c r="F36" s="32" t="s">
        <v>41</v>
      </c>
      <c r="G36" s="32" t="s">
        <v>56</v>
      </c>
      <c r="H36" s="32" t="s">
        <v>76</v>
      </c>
    </row>
    <row r="37" spans="1:8" x14ac:dyDescent="0.3">
      <c r="A37" s="100" t="s">
        <v>160</v>
      </c>
      <c r="B37" s="39" t="s">
        <v>147</v>
      </c>
      <c r="C37" s="39">
        <v>2006</v>
      </c>
      <c r="D37" s="39">
        <v>720</v>
      </c>
      <c r="E37" s="110">
        <v>241494</v>
      </c>
      <c r="F37" s="121">
        <v>0.25</v>
      </c>
      <c r="G37" s="101">
        <v>0.317</v>
      </c>
      <c r="H37" s="39">
        <v>65851</v>
      </c>
    </row>
    <row r="38" spans="1:8" x14ac:dyDescent="0.3">
      <c r="A38" s="100" t="s">
        <v>161</v>
      </c>
      <c r="B38" s="39" t="s">
        <v>147</v>
      </c>
      <c r="C38" s="39">
        <v>2013</v>
      </c>
      <c r="D38" s="39">
        <v>160</v>
      </c>
      <c r="E38" s="110">
        <v>49499</v>
      </c>
      <c r="F38" s="121">
        <v>0.2</v>
      </c>
      <c r="G38" s="101">
        <v>0.21149999999999999</v>
      </c>
      <c r="H38" s="39">
        <v>30124</v>
      </c>
    </row>
    <row r="39" spans="1:8" x14ac:dyDescent="0.3">
      <c r="A39" s="100" t="s">
        <v>162</v>
      </c>
      <c r="B39" s="39" t="s">
        <v>147</v>
      </c>
      <c r="C39" s="39">
        <v>1995</v>
      </c>
      <c r="D39" s="39">
        <v>30</v>
      </c>
      <c r="E39" s="110">
        <v>4556</v>
      </c>
      <c r="F39" s="121">
        <v>0.7</v>
      </c>
      <c r="G39" s="101">
        <v>0.73340000000000005</v>
      </c>
      <c r="H39" s="39">
        <v>1580</v>
      </c>
    </row>
    <row r="40" spans="1:8" ht="57.6" x14ac:dyDescent="0.3">
      <c r="A40" s="50" t="s">
        <v>72</v>
      </c>
      <c r="B40" s="32" t="s">
        <v>37</v>
      </c>
      <c r="C40" s="32" t="s">
        <v>38</v>
      </c>
      <c r="D40" s="32" t="s">
        <v>74</v>
      </c>
      <c r="E40" s="32" t="s">
        <v>41</v>
      </c>
      <c r="F40" s="32" t="s">
        <v>56</v>
      </c>
      <c r="G40" s="32" t="s">
        <v>80</v>
      </c>
    </row>
    <row r="41" spans="1:8" x14ac:dyDescent="0.3">
      <c r="A41" s="35" t="s">
        <v>148</v>
      </c>
      <c r="B41" s="39"/>
      <c r="C41" s="39"/>
      <c r="D41" s="39"/>
      <c r="E41" s="39"/>
      <c r="F41" s="39"/>
      <c r="G41" s="39"/>
      <c r="H41" s="33"/>
    </row>
    <row r="42" spans="1:8" x14ac:dyDescent="0.3">
      <c r="A42" s="35" t="s">
        <v>148</v>
      </c>
      <c r="B42" s="39"/>
      <c r="C42" s="39"/>
      <c r="D42" s="39"/>
      <c r="E42" s="39"/>
      <c r="F42" s="39"/>
      <c r="G42" s="39"/>
      <c r="H42" s="33"/>
    </row>
    <row r="43" spans="1:8" x14ac:dyDescent="0.3">
      <c r="A43" s="35" t="s">
        <v>148</v>
      </c>
      <c r="B43" s="39"/>
      <c r="C43" s="39"/>
      <c r="D43" s="39"/>
      <c r="E43" s="39"/>
      <c r="F43" s="39"/>
      <c r="G43" s="39"/>
      <c r="H43" s="33"/>
    </row>
    <row r="44" spans="1:8" x14ac:dyDescent="0.3">
      <c r="H44" s="4"/>
    </row>
  </sheetData>
  <mergeCells count="6">
    <mergeCell ref="A23:D23"/>
    <mergeCell ref="B1:D1"/>
    <mergeCell ref="A3:D3"/>
    <mergeCell ref="G9:J9"/>
    <mergeCell ref="E7:E8"/>
    <mergeCell ref="F7:F8"/>
  </mergeCells>
  <pageMargins left="0.7" right="0.7" top="0.75" bottom="0.75" header="0.3" footer="0.3"/>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view="pageBreakPreview" zoomScale="60" zoomScaleNormal="90" workbookViewId="0">
      <selection activeCell="F5" sqref="F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142</v>
      </c>
      <c r="B1" s="204" t="str">
        <f>Ūdenssaimniec_ESOŠS_VĒRTĒJUMS!B1</f>
        <v>Ķekava - Valdlauči</v>
      </c>
      <c r="C1" s="205"/>
      <c r="D1" s="205"/>
      <c r="E1" s="66"/>
      <c r="F1" s="52"/>
    </row>
    <row r="2" spans="1:11" ht="21.75" customHeight="1" x14ac:dyDescent="0.3">
      <c r="A2" s="5"/>
      <c r="B2" s="6"/>
      <c r="C2" s="6"/>
      <c r="D2" s="6"/>
      <c r="E2" s="6"/>
    </row>
    <row r="3" spans="1:11" s="4" customFormat="1" ht="18" customHeight="1" x14ac:dyDescent="0.3">
      <c r="A3" s="146" t="s">
        <v>35</v>
      </c>
      <c r="B3" s="146"/>
      <c r="C3" s="146"/>
      <c r="D3" s="146"/>
      <c r="E3" s="67"/>
    </row>
    <row r="4" spans="1:11" ht="29.4" customHeight="1" x14ac:dyDescent="0.3">
      <c r="A4" s="38" t="s">
        <v>43</v>
      </c>
      <c r="B4" s="29">
        <f>B5+B6</f>
        <v>782721</v>
      </c>
      <c r="C4" s="27"/>
      <c r="D4" s="20"/>
      <c r="E4" s="68"/>
    </row>
    <row r="5" spans="1:11" ht="29.4" customHeight="1" x14ac:dyDescent="0.3">
      <c r="A5" s="21" t="s">
        <v>195</v>
      </c>
      <c r="B5" s="29">
        <v>530092</v>
      </c>
      <c r="C5" s="141"/>
      <c r="D5" s="20"/>
      <c r="E5" s="68"/>
    </row>
    <row r="6" spans="1:11" ht="28.8" x14ac:dyDescent="0.3">
      <c r="A6" s="21" t="s">
        <v>36</v>
      </c>
      <c r="B6" s="29">
        <v>252629</v>
      </c>
      <c r="C6" s="31">
        <f>B6/B4</f>
        <v>0.32275740653438456</v>
      </c>
      <c r="D6" s="10"/>
      <c r="E6" s="69"/>
    </row>
    <row r="7" spans="1:11" ht="28.8" x14ac:dyDescent="0.3">
      <c r="A7" s="21" t="s">
        <v>87</v>
      </c>
      <c r="B7" s="29" t="s">
        <v>148</v>
      </c>
      <c r="C7" s="28" t="e">
        <f>B7/B4</f>
        <v>#VALUE!</v>
      </c>
      <c r="D7" s="10"/>
      <c r="E7" s="69"/>
      <c r="F7" s="52"/>
    </row>
    <row r="8" spans="1:11" ht="57.6" x14ac:dyDescent="0.3">
      <c r="A8" s="56" t="s">
        <v>94</v>
      </c>
      <c r="B8" s="32" t="s">
        <v>37</v>
      </c>
      <c r="C8" s="32" t="s">
        <v>38</v>
      </c>
      <c r="D8" s="32" t="s">
        <v>40</v>
      </c>
      <c r="E8" s="32" t="s">
        <v>138</v>
      </c>
      <c r="F8" s="32" t="s">
        <v>42</v>
      </c>
      <c r="G8" s="32" t="s">
        <v>41</v>
      </c>
      <c r="H8" s="32" t="s">
        <v>56</v>
      </c>
      <c r="I8" s="32" t="s">
        <v>44</v>
      </c>
      <c r="J8" s="32" t="s">
        <v>54</v>
      </c>
      <c r="K8" s="32" t="s">
        <v>55</v>
      </c>
    </row>
    <row r="9" spans="1:11" s="34" customFormat="1" ht="27.6" customHeight="1" x14ac:dyDescent="0.3">
      <c r="A9" s="35" t="s">
        <v>45</v>
      </c>
      <c r="B9" s="39"/>
      <c r="C9" s="39"/>
      <c r="D9" s="39"/>
      <c r="E9" s="39"/>
      <c r="F9" s="39">
        <v>906794</v>
      </c>
      <c r="G9" s="39"/>
      <c r="H9" s="39"/>
      <c r="I9" s="39"/>
      <c r="J9" s="40"/>
      <c r="K9" s="40"/>
    </row>
    <row r="10" spans="1:11" s="34" customFormat="1" ht="28.8" x14ac:dyDescent="0.3">
      <c r="A10" s="35" t="s">
        <v>46</v>
      </c>
      <c r="B10" s="39"/>
      <c r="C10" s="39"/>
      <c r="D10" s="39"/>
      <c r="E10" s="39"/>
      <c r="F10" s="39" t="s">
        <v>196</v>
      </c>
      <c r="G10" s="39"/>
      <c r="H10" s="39"/>
      <c r="I10" s="39"/>
      <c r="J10" s="40"/>
      <c r="K10" s="40"/>
    </row>
    <row r="11" spans="1:11" s="34" customFormat="1" x14ac:dyDescent="0.3">
      <c r="A11" s="35" t="s">
        <v>47</v>
      </c>
      <c r="B11" s="39"/>
      <c r="C11" s="39"/>
      <c r="D11" s="39"/>
      <c r="E11" s="39"/>
      <c r="F11" s="39"/>
      <c r="G11" s="39"/>
      <c r="H11" s="39"/>
      <c r="I11" s="39"/>
      <c r="J11" s="40"/>
      <c r="K11" s="40"/>
    </row>
    <row r="12" spans="1:11" s="34" customFormat="1" ht="77.400000000000006" customHeight="1" x14ac:dyDescent="0.3">
      <c r="A12" s="75" t="s">
        <v>145</v>
      </c>
      <c r="B12" s="39"/>
      <c r="C12" s="33"/>
      <c r="D12" s="33"/>
      <c r="E12" s="33"/>
      <c r="F12" s="33"/>
      <c r="G12" s="33"/>
      <c r="H12" s="33"/>
      <c r="I12" s="33"/>
      <c r="J12" s="73"/>
      <c r="K12" s="73"/>
    </row>
    <row r="13" spans="1:11" s="34" customFormat="1" x14ac:dyDescent="0.3">
      <c r="A13" s="33"/>
      <c r="B13" s="33"/>
      <c r="C13" s="33"/>
      <c r="D13" s="33"/>
      <c r="E13" s="33"/>
      <c r="F13" s="33"/>
      <c r="G13" s="33"/>
      <c r="H13" s="33"/>
      <c r="I13" s="33"/>
      <c r="J13" s="73"/>
      <c r="K13" s="73"/>
    </row>
    <row r="14" spans="1:11" ht="46.95" customHeight="1" x14ac:dyDescent="0.3">
      <c r="A14" s="32" t="s">
        <v>39</v>
      </c>
      <c r="B14" s="32" t="s">
        <v>81</v>
      </c>
      <c r="C14" s="32" t="s">
        <v>139</v>
      </c>
      <c r="D14" s="32" t="s">
        <v>48</v>
      </c>
      <c r="E14" s="33"/>
      <c r="F14" s="34"/>
    </row>
    <row r="15" spans="1:11" x14ac:dyDescent="0.3">
      <c r="A15" s="206" t="s">
        <v>45</v>
      </c>
      <c r="B15" s="36" t="s">
        <v>49</v>
      </c>
      <c r="C15" s="41"/>
      <c r="D15" s="41"/>
      <c r="E15" s="70"/>
      <c r="F15" s="34"/>
    </row>
    <row r="16" spans="1:11" x14ac:dyDescent="0.3">
      <c r="A16" s="207"/>
      <c r="B16" s="36" t="s">
        <v>50</v>
      </c>
      <c r="C16" s="41"/>
      <c r="D16" s="41"/>
      <c r="E16" s="70"/>
      <c r="F16" s="34"/>
    </row>
    <row r="17" spans="1:6" x14ac:dyDescent="0.3">
      <c r="A17" s="207"/>
      <c r="B17" s="36" t="s">
        <v>51</v>
      </c>
      <c r="C17" s="41"/>
      <c r="D17" s="41"/>
      <c r="E17" s="70"/>
      <c r="F17" s="34"/>
    </row>
    <row r="18" spans="1:6" x14ac:dyDescent="0.3">
      <c r="A18" s="207"/>
      <c r="B18" s="36" t="s">
        <v>52</v>
      </c>
      <c r="C18" s="41"/>
      <c r="D18" s="41"/>
      <c r="E18" s="70"/>
      <c r="F18" s="34"/>
    </row>
    <row r="19" spans="1:6" x14ac:dyDescent="0.3">
      <c r="A19" s="207"/>
      <c r="B19" s="36" t="s">
        <v>53</v>
      </c>
      <c r="C19" s="41"/>
      <c r="D19" s="41"/>
      <c r="E19" s="70"/>
      <c r="F19" s="34"/>
    </row>
    <row r="20" spans="1:6" ht="28.8" x14ac:dyDescent="0.3">
      <c r="A20" s="208"/>
      <c r="B20" s="71" t="s">
        <v>140</v>
      </c>
      <c r="C20" s="41"/>
      <c r="D20" s="27"/>
      <c r="E20" s="70"/>
      <c r="F20" s="34"/>
    </row>
    <row r="21" spans="1:6" ht="29.4" customHeight="1" x14ac:dyDescent="0.3">
      <c r="A21" s="209" t="s">
        <v>46</v>
      </c>
      <c r="B21" s="37" t="s">
        <v>49</v>
      </c>
      <c r="C21" s="42"/>
      <c r="D21" s="42"/>
      <c r="E21" s="70"/>
      <c r="F21" s="34"/>
    </row>
    <row r="22" spans="1:6" x14ac:dyDescent="0.3">
      <c r="A22" s="210"/>
      <c r="B22" s="37" t="s">
        <v>50</v>
      </c>
      <c r="C22" s="42"/>
      <c r="D22" s="42"/>
      <c r="E22" s="70"/>
      <c r="F22" s="34"/>
    </row>
    <row r="23" spans="1:6" x14ac:dyDescent="0.3">
      <c r="A23" s="210"/>
      <c r="B23" s="37" t="s">
        <v>51</v>
      </c>
      <c r="C23" s="42"/>
      <c r="D23" s="42"/>
      <c r="E23" s="70"/>
      <c r="F23" s="34"/>
    </row>
    <row r="24" spans="1:6" x14ac:dyDescent="0.3">
      <c r="A24" s="210"/>
      <c r="B24" s="37" t="s">
        <v>52</v>
      </c>
      <c r="C24" s="42"/>
      <c r="D24" s="42"/>
      <c r="E24" s="70"/>
      <c r="F24" s="34"/>
    </row>
    <row r="25" spans="1:6" x14ac:dyDescent="0.3">
      <c r="A25" s="210"/>
      <c r="B25" s="37" t="s">
        <v>53</v>
      </c>
      <c r="C25" s="42"/>
      <c r="D25" s="42"/>
      <c r="E25" s="70"/>
      <c r="F25" s="34"/>
    </row>
    <row r="26" spans="1:6" ht="28.8" x14ac:dyDescent="0.3">
      <c r="A26" s="211"/>
      <c r="B26" s="71" t="s">
        <v>140</v>
      </c>
      <c r="C26" s="42"/>
      <c r="D26" s="27"/>
    </row>
  </sheetData>
  <mergeCells count="4">
    <mergeCell ref="B1:D1"/>
    <mergeCell ref="A3:D3"/>
    <mergeCell ref="A15:A20"/>
    <mergeCell ref="A21:A26"/>
  </mergeCells>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6"/>
  <sheetViews>
    <sheetView view="pageBreakPreview" topLeftCell="A17" zoomScale="60" zoomScaleNormal="90" workbookViewId="0">
      <selection activeCell="F20" sqref="F20"/>
    </sheetView>
  </sheetViews>
  <sheetFormatPr defaultRowHeight="14.4" x14ac:dyDescent="0.3"/>
  <cols>
    <col min="1" max="1" width="53.44140625" style="3" customWidth="1"/>
    <col min="2" max="2" width="42.6640625" style="80" customWidth="1"/>
    <col min="3" max="3" width="18" customWidth="1"/>
    <col min="4" max="5" width="16.33203125" customWidth="1"/>
    <col min="6" max="6" width="14.33203125" customWidth="1"/>
    <col min="7" max="7" width="12.6640625" customWidth="1"/>
    <col min="8" max="8" width="11.44140625" customWidth="1"/>
    <col min="9" max="9" width="42.44140625" customWidth="1"/>
    <col min="10" max="10" width="22.5546875" customWidth="1"/>
  </cols>
  <sheetData>
    <row r="1" spans="1:3" ht="49.5" customHeight="1" thickBot="1" x14ac:dyDescent="0.35">
      <c r="A1" s="7" t="s">
        <v>142</v>
      </c>
      <c r="B1" s="122" t="str">
        <f>Ūdenssaimniec_ESOŠS_VĒRTĒJUMS!B1</f>
        <v>Ķekava - Valdlauči</v>
      </c>
      <c r="C1" s="52"/>
    </row>
    <row r="2" spans="1:3" ht="21.75" customHeight="1" x14ac:dyDescent="0.3">
      <c r="A2" s="5"/>
      <c r="B2" s="76"/>
    </row>
    <row r="3" spans="1:3" s="4" customFormat="1" ht="18" customHeight="1" x14ac:dyDescent="0.3">
      <c r="A3" s="146" t="s">
        <v>62</v>
      </c>
      <c r="B3" s="146"/>
    </row>
    <row r="4" spans="1:3" s="45" customFormat="1" ht="30" customHeight="1" x14ac:dyDescent="0.3">
      <c r="A4" s="46" t="s">
        <v>60</v>
      </c>
      <c r="B4" s="77" t="s">
        <v>147</v>
      </c>
    </row>
    <row r="5" spans="1:3" s="45" customFormat="1" ht="30" customHeight="1" x14ac:dyDescent="0.3">
      <c r="A5" s="46" t="s">
        <v>61</v>
      </c>
      <c r="B5" s="29">
        <v>7181774</v>
      </c>
    </row>
    <row r="6" spans="1:3" s="45" customFormat="1" ht="48" customHeight="1" x14ac:dyDescent="0.3">
      <c r="A6" s="46" t="s">
        <v>103</v>
      </c>
      <c r="B6" s="29">
        <v>779419</v>
      </c>
      <c r="C6" s="44"/>
    </row>
    <row r="7" spans="1:3" s="45" customFormat="1" ht="30" customHeight="1" x14ac:dyDescent="0.3">
      <c r="A7" s="46" t="s">
        <v>102</v>
      </c>
      <c r="B7" s="29">
        <v>372844</v>
      </c>
      <c r="C7" s="44"/>
    </row>
    <row r="8" spans="1:3" s="45" customFormat="1" ht="28.8" x14ac:dyDescent="0.3">
      <c r="A8" s="46" t="s">
        <v>82</v>
      </c>
      <c r="B8" s="81">
        <v>1</v>
      </c>
      <c r="C8" s="44"/>
    </row>
    <row r="9" spans="1:3" s="45" customFormat="1" x14ac:dyDescent="0.3">
      <c r="A9" s="49"/>
      <c r="B9" s="79"/>
      <c r="C9" s="44"/>
    </row>
    <row r="10" spans="1:3" ht="29.4" customHeight="1" x14ac:dyDescent="0.3">
      <c r="A10" s="38" t="s">
        <v>57</v>
      </c>
      <c r="B10" s="78">
        <v>1.4039999999999999</v>
      </c>
      <c r="C10" s="43"/>
    </row>
    <row r="11" spans="1:3" x14ac:dyDescent="0.3">
      <c r="A11" s="21" t="s">
        <v>59</v>
      </c>
      <c r="B11" s="78">
        <v>1.4039999999999999</v>
      </c>
    </row>
    <row r="12" spans="1:3" x14ac:dyDescent="0.3">
      <c r="A12" s="21" t="s">
        <v>58</v>
      </c>
      <c r="B12" s="78">
        <v>0</v>
      </c>
    </row>
    <row r="13" spans="1:3" x14ac:dyDescent="0.3">
      <c r="A13" s="47" t="s">
        <v>141</v>
      </c>
      <c r="B13" s="116">
        <v>0</v>
      </c>
      <c r="C13" s="52"/>
    </row>
    <row r="14" spans="1:3" x14ac:dyDescent="0.3">
      <c r="A14" s="47" t="s">
        <v>104</v>
      </c>
      <c r="B14" s="29">
        <v>1136429</v>
      </c>
    </row>
    <row r="15" spans="1:3" x14ac:dyDescent="0.3">
      <c r="A15" s="59" t="s">
        <v>105</v>
      </c>
      <c r="B15" s="117">
        <v>1197209</v>
      </c>
    </row>
    <row r="16" spans="1:3" ht="107.25" customHeight="1" x14ac:dyDescent="0.3">
      <c r="A16" s="119" t="s">
        <v>66</v>
      </c>
      <c r="B16" s="118" t="s">
        <v>179</v>
      </c>
      <c r="C16" s="43"/>
    </row>
    <row r="17" spans="1:5" ht="96.6" x14ac:dyDescent="0.3">
      <c r="A17" s="120" t="s">
        <v>23</v>
      </c>
      <c r="B17" s="118" t="s">
        <v>182</v>
      </c>
    </row>
    <row r="18" spans="1:5" ht="170.4" customHeight="1" x14ac:dyDescent="0.3">
      <c r="A18" s="120" t="s">
        <v>88</v>
      </c>
      <c r="B18" s="118" t="s">
        <v>180</v>
      </c>
      <c r="C18" s="52"/>
    </row>
    <row r="19" spans="1:5" ht="15.6" customHeight="1" x14ac:dyDescent="0.3">
      <c r="A19" s="212" t="s">
        <v>63</v>
      </c>
      <c r="B19" s="213"/>
    </row>
    <row r="20" spans="1:5" x14ac:dyDescent="0.3">
      <c r="A20" s="38" t="s">
        <v>64</v>
      </c>
      <c r="B20" s="78">
        <v>0.73699999999999999</v>
      </c>
    </row>
    <row r="21" spans="1:5" x14ac:dyDescent="0.3">
      <c r="A21" s="47" t="s">
        <v>106</v>
      </c>
      <c r="B21" s="29">
        <v>278496</v>
      </c>
    </row>
    <row r="22" spans="1:5" x14ac:dyDescent="0.3">
      <c r="A22" s="47" t="s">
        <v>107</v>
      </c>
      <c r="B22" s="29">
        <v>263065</v>
      </c>
    </row>
    <row r="23" spans="1:5" ht="96.6" x14ac:dyDescent="0.3">
      <c r="A23" s="86" t="s">
        <v>65</v>
      </c>
      <c r="B23" s="118" t="s">
        <v>185</v>
      </c>
      <c r="C23" s="203"/>
      <c r="D23" s="203"/>
      <c r="E23" s="203"/>
    </row>
    <row r="24" spans="1:5" ht="96.6" x14ac:dyDescent="0.3">
      <c r="A24" s="86" t="s">
        <v>23</v>
      </c>
      <c r="B24" s="118" t="s">
        <v>183</v>
      </c>
    </row>
    <row r="25" spans="1:5" ht="151.80000000000001" x14ac:dyDescent="0.3">
      <c r="A25" s="86" t="s">
        <v>67</v>
      </c>
      <c r="B25" s="118" t="s">
        <v>181</v>
      </c>
    </row>
    <row r="26" spans="1:5" x14ac:dyDescent="0.3">
      <c r="A26" s="52"/>
    </row>
  </sheetData>
  <mergeCells count="3">
    <mergeCell ref="A3:B3"/>
    <mergeCell ref="A19:B19"/>
    <mergeCell ref="C23:E23"/>
  </mergeCells>
  <pageMargins left="0.7" right="0.7" top="0.75" bottom="0.75" header="0.3" footer="0.3"/>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Ekonomiskais_novērtējums!Print_Area</vt:lpstr>
      <vt:lpstr>Investiciju_plans_POST2020!Print_Area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2020-04-14T14:46:34Z</dcterms:modified>
</cp:coreProperties>
</file>