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72C69847-D506-4C4C-B466-2CBB0B88ACA1}"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7" l="1"/>
  <c r="B10" i="7" l="1"/>
  <c r="B5" i="7" l="1"/>
  <c r="K35" i="1" l="1"/>
  <c r="K28" i="1"/>
  <c r="K23" i="1"/>
  <c r="K19" i="1"/>
  <c r="K15" i="1"/>
  <c r="K11" i="1"/>
  <c r="C26" i="7" l="1"/>
  <c r="C12" i="9"/>
  <c r="C11" i="9"/>
  <c r="C5" i="8"/>
  <c r="C6" i="8"/>
  <c r="C10" i="7"/>
  <c r="D10" i="7"/>
  <c r="C7" i="7"/>
  <c r="C8" i="7"/>
  <c r="D23" i="1" l="1"/>
  <c r="D15" i="1"/>
  <c r="D28" i="1"/>
  <c r="D19" i="1"/>
  <c r="D35" i="1"/>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4" authorId="0" shapeId="0" xr:uid="{B8E4E80F-AA29-48AC-AE53-5201632D3510}">
      <text>
        <r>
          <rPr>
            <b/>
            <sz val="9"/>
            <color indexed="81"/>
            <rFont val="Tahoma"/>
            <family val="2"/>
          </rPr>
          <t>Autors:</t>
        </r>
        <r>
          <rPr>
            <sz val="9"/>
            <color indexed="81"/>
            <rFont val="Tahoma"/>
            <family val="2"/>
          </rPr>
          <t xml:space="preserve">
Ja nav jaunāks lēmums par 2012.gadu, tad varam atstāt 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6" authorId="0" shapeId="0" xr:uid="{02C598C0-9F5F-4922-AD4D-0DF29DBEC930}">
      <text>
        <r>
          <rPr>
            <b/>
            <sz val="9"/>
            <color indexed="81"/>
            <rFont val="Tahoma"/>
            <family val="2"/>
            <charset val="186"/>
          </rPr>
          <t>Author: Aija</t>
        </r>
        <r>
          <rPr>
            <sz val="9"/>
            <color indexed="81"/>
            <rFont val="Tahoma"/>
            <family val="2"/>
            <charset val="186"/>
          </rPr>
          <t xml:space="preserve">
7 kredīti</t>
        </r>
      </text>
    </comment>
    <comment ref="B8" authorId="0" shapeId="0" xr:uid="{9877810B-1309-45C5-AFAE-B320F761EC2B}">
      <text>
        <r>
          <rPr>
            <b/>
            <sz val="9"/>
            <color indexed="81"/>
            <rFont val="Tahoma"/>
            <family val="2"/>
          </rPr>
          <t>Autors:</t>
        </r>
        <r>
          <rPr>
            <sz val="9"/>
            <color indexed="81"/>
            <rFont val="Tahoma"/>
            <family val="2"/>
          </rPr>
          <t xml:space="preserve">
Author: Aija
Kredītprocentus un pamatsummas no 2018.12.06. gada kompensē Ķeguma novada pašvaldība </t>
        </r>
      </text>
    </comment>
    <comment ref="B10" authorId="0" shapeId="0" xr:uid="{7A8B71DE-1FD9-41D0-AB84-9F9AE43E9D3E}">
      <text>
        <r>
          <rPr>
            <b/>
            <sz val="9"/>
            <color indexed="81"/>
            <rFont val="Tahoma"/>
            <family val="2"/>
          </rPr>
          <t>Windows User: Aija</t>
        </r>
        <r>
          <rPr>
            <sz val="9"/>
            <color indexed="81"/>
            <rFont val="Tahoma"/>
            <family val="2"/>
          </rPr>
          <t xml:space="preserve">
ĶNP lēmums Nr. 197 no 29.04.2015., vairākkārt iesniegti jauni tarifa piedāvājumi, bet pašvaldība nepaaugstina tarifu. </t>
        </r>
      </text>
    </comment>
    <comment ref="B14" authorId="0" shapeId="0" xr:uid="{9AE61C54-5524-4E26-995F-7201FABCD2F5}">
      <text>
        <r>
          <rPr>
            <b/>
            <sz val="9"/>
            <color indexed="81"/>
            <rFont val="Tahoma"/>
            <family val="2"/>
          </rPr>
          <t>Windows User: Aija</t>
        </r>
        <r>
          <rPr>
            <sz val="9"/>
            <color indexed="81"/>
            <rFont val="Tahoma"/>
            <family val="2"/>
          </rPr>
          <t xml:space="preserve">
No GP 2018.</t>
        </r>
      </text>
    </comment>
    <comment ref="B15" authorId="0" shapeId="0" xr:uid="{4C353459-A2C4-481C-84DB-F1ABADD940DE}">
      <text>
        <r>
          <rPr>
            <b/>
            <sz val="9"/>
            <color indexed="81"/>
            <rFont val="Tahoma"/>
            <family val="2"/>
          </rPr>
          <t>Windows User: Aija</t>
        </r>
        <r>
          <rPr>
            <sz val="9"/>
            <color indexed="81"/>
            <rFont val="Tahoma"/>
            <family val="2"/>
          </rPr>
          <t xml:space="preserve">
uzskaites dati</t>
        </r>
      </text>
    </comment>
    <comment ref="B21" authorId="0" shapeId="0" xr:uid="{2A456FDB-6CE7-48A3-80DC-65D7376B83C0}">
      <text>
        <r>
          <rPr>
            <b/>
            <sz val="9"/>
            <color indexed="81"/>
            <rFont val="Tahoma"/>
            <family val="2"/>
            <charset val="186"/>
          </rPr>
          <t>Windows User: Aija</t>
        </r>
        <r>
          <rPr>
            <sz val="9"/>
            <color indexed="81"/>
            <rFont val="Tahoma"/>
            <family val="2"/>
            <charset val="186"/>
          </rPr>
          <t xml:space="preserve">
No 2018. GP</t>
        </r>
      </text>
    </comment>
  </commentList>
</comments>
</file>

<file path=xl/sharedStrings.xml><?xml version="1.0" encoding="utf-8"?>
<sst xmlns="http://schemas.openxmlformats.org/spreadsheetml/2006/main" count="277" uniqueCount="201">
  <si>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</si>
  <si>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</si>
  <si>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</si>
  <si>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</si>
  <si>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</si>
  <si>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</si>
  <si>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</si>
  <si>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</si>
  <si>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</si>
  <si>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</si>
  <si>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</si>
  <si>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</si>
  <si>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</si>
  <si>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</si>
  <si>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</si>
  <si>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</si>
  <si>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</si>
  <si>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</si>
  <si>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</si>
  <si>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</si>
  <si>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</si>
  <si>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</si>
  <si>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</si>
  <si>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</si>
  <si>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</si>
  <si>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</si>
  <si>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</si>
  <si>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</si>
  <si>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</si>
  <si>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</si>
  <si>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</si>
  <si>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</si>
  <si>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</si>
  <si>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</si>
  <si>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</si>
  <si>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</si>
  <si>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</si>
  <si>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</si>
  <si>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</si>
  <si>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</si>
  <si>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</si>
  <si>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</si>
  <si>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</si>
  <si>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</si>
  <si>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</si>
  <si>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</si>
  <si>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</si>
  <si>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</si>
  <si>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</si>
  <si>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</si>
  <si>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</si>
  <si>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</si>
  <si>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</si>
  <si>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</si>
  <si>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</si>
  <si>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</si>
  <si>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</si>
  <si>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</si>
  <si>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</si>
  <si>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</si>
  <si>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</si>
  <si>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</si>
  <si>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</si>
  <si>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</si>
  <si>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</si>
  <si>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</si>
  <si>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</si>
  <si>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</si>
  <si>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</si>
  <si>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</si>
  <si>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</si>
  <si>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</si>
  <si>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</si>
  <si>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</si>
  <si>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</si>
  <si>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</si>
  <si>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</si>
  <si>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</si>
  <si>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</si>
  <si>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</si>
  <si>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</si>
  <si>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</si>
  <si>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</si>
  <si>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</si>
  <si>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</si>
  <si>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</si>
  <si>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</si>
  <si>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</si>
  <si>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</si>
  <si>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</si>
  <si>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</si>
  <si>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</si>
  <si>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</si>
  <si>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</si>
  <si>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</si>
  <si>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</si>
  <si>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</si>
  <si>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</si>
  <si>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</si>
  <si>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</si>
  <si>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</si>
  <si>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</si>
  <si>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</si>
  <si>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</si>
  <si>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</si>
  <si>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</si>
  <si>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</si>
  <si>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</si>
  <si>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</si>
  <si>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</si>
  <si>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</si>
  <si>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</si>
  <si>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</si>
  <si>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</si>
  <si>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</si>
  <si>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</si>
  <si>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</si>
  <si>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</si>
  <si>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</si>
  <si>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</si>
  <si>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</si>
  <si>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</si>
  <si>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</si>
  <si>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</si>
  <si>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</si>
  <si>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</si>
  <si>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</si>
  <si>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</si>
  <si>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</si>
  <si>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</si>
  <si>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</si>
  <si>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</si>
  <si>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</si>
  <si>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</si>
  <si>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</si>
  <si>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</si>
  <si>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</si>
  <si>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</si>
  <si>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</si>
  <si>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</si>
  <si>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</si>
  <si>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</si>
  <si>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</si>
  <si>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</si>
  <si>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</si>
  <si>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</si>
  <si>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r>
      <t xml:space="preserve">Pamatojums 
</t>
    </r>
    <r>
      <rPr>
        <i/>
        <sz val="11"/>
        <color theme="1"/>
        <rFont val="Calibri"/>
        <family val="2"/>
        <charset val="186"/>
        <scheme val="minor"/>
      </rPr>
      <t>(lūdzu norādīt pamatojumu konkrēto ieguldījumu veikšanai)</t>
    </r>
  </si>
  <si>
    <r>
      <t xml:space="preserve">Ietekme
</t>
    </r>
    <r>
      <rPr>
        <i/>
        <sz val="11"/>
        <color theme="1"/>
        <rFont val="Calibri"/>
        <family val="2"/>
        <charset val="186"/>
        <scheme val="minor"/>
      </rPr>
      <t>(lūdzam norādīt radīto efektu/ietekmi, t.sk., uz normatīvu un direktīvu prasību ieviešanu (piemēram, centralizēto kanalizācijas pakalpojumu pieejamības uzlabošana; piesārņojošo vielu emisiju samazinājums, infiltrācijas, eksfiltrācijas samazinājums, energoefektivitātes uzlabošana utt.))</t>
    </r>
  </si>
  <si>
    <t>Pievienojamie dokumenti</t>
  </si>
  <si>
    <r>
      <t xml:space="preserve">Lūdzam pievienot kartogrāfisko materiālu, kurā uzskatāmi attēlota paplašinātā aglomerācijas teritorija un pašvaldības lēmums par aglomerācijas paplašināšanu 
</t>
    </r>
    <r>
      <rPr>
        <i/>
        <u/>
        <sz val="9"/>
        <color theme="1"/>
        <rFont val="Calibri"/>
        <family val="2"/>
        <charset val="186"/>
        <scheme val="minor"/>
      </rPr>
      <t>vai</t>
    </r>
    <r>
      <rPr>
        <i/>
        <sz val="9"/>
        <color theme="1"/>
        <rFont val="Calibri"/>
        <family val="2"/>
        <charset val="186"/>
        <scheme val="minor"/>
      </rPr>
      <t xml:space="preserve"> 
pievienot informāciju par plānoto paplašināšanu, t.sk., kartogrāfisko materiālu</t>
    </r>
  </si>
  <si>
    <t>Lūdzam pievienot dokumentus, kas pamato pārbūves un atjaunošanas nepieciešamību, piemēram, hidrauliskos aprēķinus, pētījumu, CCTV inspekciju, u.c. datus (ja pieejami)</t>
  </si>
  <si>
    <t>Lūdzam pievienot dokumentus, kas skaidro vai pamato ieceri (ja pieejami)</t>
  </si>
  <si>
    <t>Kontakti anketas datu saskaņošanai vai precizēšanai, gadījumā ja tiek konstatēts, ka sagatavotā informācija ir nepilnīga</t>
  </si>
  <si>
    <t>31.12.2021.</t>
  </si>
  <si>
    <t>2018.gadā par DKS</t>
  </si>
  <si>
    <t>SIA "Ķeguma stars"</t>
  </si>
  <si>
    <t>SIA "Ķeguma stars" - pašvaldība ir nopirkusi ĢIS licenci, kur var ielikt iedzīvotājus no PMLP + m3. naudu pašvaldība nemaksā par šo.</t>
  </si>
  <si>
    <t>Ir reģistrs, piesakās pašvaldībā, līgums ar Ķeguma staru un prasa ceļazīmes un gada atskaiti. Uzrauga Ķeguma stars. Bez Stara ir vēl 2 kompānijas reģistrā. Reģistrs ir domes mājas lapā</t>
  </si>
  <si>
    <t>Nav</t>
  </si>
  <si>
    <t>SIA Ķeguma stars</t>
  </si>
  <si>
    <t>Pašvaldības apstiprināts tarifs, bet plāno, ka būs regulatorā 2020.</t>
  </si>
  <si>
    <t>Pašvaldības apstiprināts tarifs 2015.gads, bet plāno, ka būs regulatorā 2020.</t>
  </si>
  <si>
    <t>2.31/m3 bez PVN</t>
  </si>
  <si>
    <t>Komersanti maksā par mucas izmēru (puse vai pilna), Stars Ķegumā ved par 35 EUR muca - 6m3.</t>
  </si>
  <si>
    <t>Pašvaldības ieguldījums pamatkapitālā ar domes lēmumu.</t>
  </si>
  <si>
    <t>Nesedz visas izmaksas, tiešas izmaksas sedz, bet ne amortizācijas izmaksas.</t>
  </si>
  <si>
    <t>Nav lielāks plāns, bet ir ikgadējais budžeta plāns</t>
  </si>
  <si>
    <t>ir citas nozares</t>
  </si>
  <si>
    <t>Uz dūņu lauku izved (vaļējs) - ir 3 lauki, kad ir pilns, tad ved uz atkritumu poligonu.</t>
  </si>
  <si>
    <t>Nepietiks jauda, lai attīrītu visus decentralizētos un izbūvē jaunus tīklus CKS, tad sūknētavas jauda nepietieks un arī NAI jauda nebūs pietiekama, Ved uz Ogri jau tagad daļu</t>
  </si>
  <si>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</si>
  <si>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</si>
  <si>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Dome no DRN budžeta līdzfinansē 40EUR/m CKS un tikpat CŪS. Atnāk pie Stara, prasa tehniskos noteikumus, kur norāda metrus, tad uz pašvaldību, dome sniedz lēmumu, izbūvē, uzliek skaitītāju, un noslēdz līgumu. Izbūvē pats vai firma, pats visu skaņo un dara. Naudu neprecizē, bet izpilduzmērījumu neprasa digitālu</t>
  </si>
  <si>
    <t>Cenšas skalot regulāri, ir hidrodinamiskā mašīna ar ko regulāri skalo tīklus un KSS un tāpēc mazāk aizsērējumu</t>
  </si>
  <si>
    <t>Mazāk, nav lielu avāriju, sacilpotas trases</t>
  </si>
  <si>
    <t>Prakstiski visi ienāk CKS, skaits precīzs nav</t>
  </si>
  <si>
    <t>Pastāv šķirtsistēma, kas lielākā daļā nonāk CKS (līdz 30% ir lietus ūdens)</t>
  </si>
  <si>
    <t>1 punkts pie KSS Komunālā iela 9, Atsevišķa tvertne, kas ir blakus, tikai DKS mašīnai, ir grozi biezumiem, ar sūkni uz kopējo KSS plūsmu. Uzskaite pēc mašīnas (pa telefonu) un ir video novērošana.</t>
  </si>
  <si>
    <t>Andris Zābelis</t>
  </si>
  <si>
    <t>21.02.2020.</t>
  </si>
  <si>
    <t>SIA Ķeguma Stars</t>
  </si>
  <si>
    <t>Ķeguma NAI</t>
  </si>
  <si>
    <t>Liepu aleja 1c</t>
  </si>
  <si>
    <t>Celtnieku iela 3b</t>
  </si>
  <si>
    <t>Izmaiņas nav plānotas</t>
  </si>
  <si>
    <t>Teritorijas plānojums 2013.-2024.gads, nav iekļauts</t>
  </si>
  <si>
    <t>2012.gada 10.janvāra lēmums</t>
  </si>
  <si>
    <t>1981 un 1988</t>
  </si>
  <si>
    <t>Liepu aleja 1c (2 urb.)</t>
  </si>
  <si>
    <t>Celtnieku iela 3b(2 urb.)</t>
  </si>
  <si>
    <t>1992 un 2009</t>
  </si>
  <si>
    <t>576 un 720</t>
  </si>
  <si>
    <t>172 un 1728</t>
  </si>
  <si>
    <t>2019.gads</t>
  </si>
  <si>
    <t>2019.gads kopā ar lietus ūdeni, kas nonāk NAI</t>
  </si>
  <si>
    <t>Kopā ar ieguvi</t>
  </si>
  <si>
    <t>CSP Pierīgas reģionā - 590.78</t>
  </si>
  <si>
    <t>CSP Ķeguma novadā - 2.69</t>
  </si>
  <si>
    <t>ĶEGUMS</t>
  </si>
  <si>
    <t>Dūņu laukam nepieciešams metāla jumts</t>
  </si>
  <si>
    <t>126 (399)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</si>
</sst>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9"/>
      <color theme="1"/>
      <name val="Calibri"/>
      <family val="2"/>
      <charset val="186"/>
      <scheme val="minor"/>
    </font>
    <font>
      <i/>
      <u/>
      <sz val="9"/>
      <color theme="1"/>
      <name val="Calibri"/>
      <family val="2"/>
      <charset val="186"/>
      <scheme val="minor"/>
    </font>
    <font>
      <sz val="12"/>
      <color theme="1"/>
      <name val="Times New Roman"/>
      <family val="1"/>
      <charset val="186"/>
    </font>
    <font>
      <b/>
      <sz val="9"/>
      <color indexed="81"/>
      <name val="Tahoma"/>
      <family val="2"/>
      <charset val="186"/>
    </font>
    <font>
      <sz val="9"/>
      <color indexed="81"/>
      <name val="Tahoma"/>
      <family val="2"/>
      <charset val="186"/>
    </font>
    <font>
      <sz val="9"/>
      <color indexed="81"/>
      <name val="Tahoma"/>
      <family val="2"/>
    </font>
    <font>
      <b/>
      <sz val="9"/>
      <color indexed="81"/>
      <name val="Tahoma"/>
      <family val="2"/>
    </font>
    <font>
      <i/>
      <sz val="14"/>
      <color theme="1"/>
      <name val="Times New Roman"/>
      <family val="1"/>
      <charset val="186"/>
    </font>
    <font>
      <i/>
      <sz val="14"/>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2" fillId="0" borderId="0"/>
  </cellStyleXfs>
  <cellXfs count="18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7" xfId="0" applyFill="1" applyBorder="1" applyAlignment="1">
      <alignment vertical="top"/>
    </xf>
    <xf numFmtId="0" fontId="0" fillId="0" borderId="2" xfId="0" applyFill="1" applyBorder="1" applyAlignment="1">
      <alignment vertical="top"/>
    </xf>
    <xf numFmtId="0" fontId="0" fillId="0" borderId="1" xfId="0" applyFill="1" applyBorder="1" applyAlignment="1">
      <alignment vertical="top"/>
    </xf>
    <xf numFmtId="3" fontId="0" fillId="0" borderId="7" xfId="0" applyNumberFormat="1" applyFill="1" applyBorder="1" applyAlignment="1">
      <alignment vertical="top"/>
    </xf>
    <xf numFmtId="3" fontId="0" fillId="0" borderId="1" xfId="0" applyNumberFormat="1" applyFill="1" applyBorder="1" applyAlignment="1">
      <alignment horizontal="right" vertical="top"/>
    </xf>
    <xf numFmtId="0" fontId="0" fillId="0" borderId="0" xfId="0" applyFill="1" applyBorder="1" applyAlignment="1">
      <alignment horizontal="center" vertical="center"/>
    </xf>
    <xf numFmtId="0" fontId="7" fillId="3" borderId="19" xfId="0" applyFont="1" applyFill="1" applyBorder="1" applyAlignment="1">
      <alignment horizontal="center" vertical="center" wrapText="1"/>
    </xf>
    <xf numFmtId="0" fontId="3" fillId="4" borderId="1" xfId="0" applyFont="1" applyFill="1" applyBorder="1" applyAlignment="1">
      <alignment vertical="top" wrapText="1"/>
    </xf>
    <xf numFmtId="3" fontId="8" fillId="0" borderId="0" xfId="0" applyNumberFormat="1" applyFont="1" applyFill="1" applyBorder="1" applyAlignment="1">
      <alignment vertical="top"/>
    </xf>
    <xf numFmtId="0" fontId="0" fillId="0" borderId="0" xfId="0" applyFont="1" applyFill="1" applyBorder="1" applyAlignment="1">
      <alignment horizontal="center" vertical="center" wrapText="1"/>
    </xf>
    <xf numFmtId="4" fontId="0" fillId="4" borderId="1" xfId="0" applyNumberFormat="1" applyFill="1" applyBorder="1" applyAlignment="1">
      <alignment vertical="top"/>
    </xf>
    <xf numFmtId="3" fontId="0" fillId="4" borderId="1" xfId="0" applyNumberFormat="1" applyFill="1" applyBorder="1" applyAlignment="1">
      <alignment horizontal="center" vertical="top"/>
    </xf>
    <xf numFmtId="0" fontId="0" fillId="4" borderId="1" xfId="0" applyFill="1" applyBorder="1" applyAlignment="1">
      <alignment wrapText="1"/>
    </xf>
    <xf numFmtId="3" fontId="27" fillId="4" borderId="1" xfId="0" applyNumberFormat="1" applyFont="1" applyFill="1" applyBorder="1" applyAlignment="1">
      <alignment horizontal="center" vertical="center"/>
    </xf>
    <xf numFmtId="4" fontId="27" fillId="4" borderId="1" xfId="0" applyNumberFormat="1" applyFont="1" applyFill="1" applyBorder="1" applyAlignment="1">
      <alignment horizontal="center" vertical="center"/>
    </xf>
    <xf numFmtId="3" fontId="27" fillId="4" borderId="7" xfId="0" applyNumberFormat="1" applyFont="1" applyFill="1" applyBorder="1" applyAlignment="1">
      <alignment horizontal="center" vertical="center"/>
    </xf>
    <xf numFmtId="0" fontId="17" fillId="0" borderId="1" xfId="0" applyFont="1" applyBorder="1" applyAlignment="1">
      <alignment horizontal="center" vertical="center" wrapText="1"/>
    </xf>
    <xf numFmtId="164" fontId="0" fillId="0" borderId="1" xfId="0" applyNumberFormat="1" applyFill="1" applyBorder="1" applyAlignment="1">
      <alignment vertical="top"/>
    </xf>
    <xf numFmtId="164" fontId="0" fillId="4" borderId="1" xfId="0" applyNumberFormat="1" applyFill="1" applyBorder="1" applyAlignment="1">
      <alignment vertical="top"/>
    </xf>
    <xf numFmtId="164" fontId="0" fillId="4" borderId="1" xfId="0" applyNumberFormat="1" applyFill="1" applyBorder="1" applyAlignment="1">
      <alignment horizontal="right" vertical="top"/>
    </xf>
    <xf numFmtId="0" fontId="33" fillId="0" borderId="1" xfId="0" applyFont="1" applyBorder="1" applyAlignment="1">
      <alignment horizontal="center" vertical="center" wrapText="1"/>
    </xf>
    <xf numFmtId="3" fontId="16" fillId="4" borderId="1" xfId="0" applyNumberFormat="1" applyFont="1" applyFill="1" applyBorder="1" applyAlignment="1">
      <alignment horizontal="center" vertical="center" wrapText="1"/>
    </xf>
    <xf numFmtId="3" fontId="32" fillId="4" borderId="1" xfId="0" applyNumberFormat="1" applyFont="1" applyFill="1" applyBorder="1" applyAlignment="1">
      <alignment horizontal="right"/>
    </xf>
    <xf numFmtId="3" fontId="14" fillId="4" borderId="1" xfId="0" applyNumberFormat="1" applyFont="1" applyFill="1" applyBorder="1" applyAlignment="1">
      <alignment horizontal="right"/>
    </xf>
    <xf numFmtId="3" fontId="0" fillId="4" borderId="8" xfId="0" applyNumberFormat="1" applyFill="1" applyBorder="1" applyAlignment="1">
      <alignment horizontal="right" vertical="top"/>
    </xf>
    <xf numFmtId="3" fontId="0" fillId="4" borderId="7" xfId="0" applyNumberFormat="1" applyFill="1" applyBorder="1" applyAlignment="1">
      <alignment horizontal="right" vertical="top"/>
    </xf>
    <xf numFmtId="4" fontId="0" fillId="4" borderId="7" xfId="0" applyNumberFormat="1" applyFill="1" applyBorder="1" applyAlignment="1">
      <alignment horizontal="right" vertical="top"/>
    </xf>
    <xf numFmtId="0" fontId="3" fillId="7" borderId="15" xfId="0" applyFont="1" applyFill="1" applyBorder="1" applyAlignment="1">
      <alignment vertical="top"/>
    </xf>
    <xf numFmtId="0" fontId="3" fillId="7" borderId="15" xfId="0" applyFont="1" applyFill="1" applyBorder="1" applyAlignment="1">
      <alignment horizontal="right" vertical="top"/>
    </xf>
    <xf numFmtId="0" fontId="0" fillId="0" borderId="1" xfId="0" applyBorder="1"/>
    <xf numFmtId="0" fontId="0" fillId="0" borderId="4" xfId="0" applyBorder="1" applyAlignment="1">
      <alignment horizontal="center" vertical="center"/>
    </xf>
    <xf numFmtId="0" fontId="20" fillId="0" borderId="0" xfId="0" applyFont="1" applyFill="1" applyBorder="1" applyAlignment="1">
      <alignment wrapText="1"/>
    </xf>
    <xf numFmtId="3" fontId="20" fillId="4" borderId="1" xfId="0" applyNumberFormat="1" applyFont="1" applyFill="1" applyBorder="1" applyAlignment="1">
      <alignment horizontal="right" vertical="center"/>
    </xf>
    <xf numFmtId="3" fontId="20" fillId="4" borderId="1" xfId="0" applyNumberFormat="1" applyFont="1" applyFill="1" applyBorder="1" applyAlignment="1">
      <alignment vertical="center"/>
    </xf>
    <xf numFmtId="0" fontId="20" fillId="0" borderId="1" xfId="0" applyFont="1" applyBorder="1" applyAlignment="1">
      <alignment horizontal="left" wrapText="1"/>
    </xf>
    <xf numFmtId="0" fontId="23" fillId="0" borderId="0" xfId="0" applyFont="1" applyAlignment="1">
      <alignment wrapText="1"/>
    </xf>
    <xf numFmtId="0" fontId="25"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4"/>
  <sheetViews>
    <sheetView tabSelected="1" view="pageBreakPreview" topLeftCell="A7" zoomScale="60" zoomScaleNormal="90" workbookViewId="0">
      <selection activeCell="D14" sqref="D14"/>
    </sheetView>
  </sheetViews>
  <sheetFormatPr defaultRowHeight="14.4" x14ac:dyDescent="0.3"/>
  <cols>
    <col min="1" max="1" width="40.5546875" style="3" customWidth="1"/>
    <col min="2" max="4" width="23.6640625" customWidth="1"/>
    <col min="5" max="5" width="23.6640625" hidden="1" customWidth="1"/>
    <col min="6" max="6" width="31.77734375" hidden="1" customWidth="1"/>
    <col min="7" max="7" width="23.6640625" hidden="1" customWidth="1"/>
    <col min="8" max="8" width="40.6640625" customWidth="1"/>
    <col min="9" max="11" width="23.6640625" customWidth="1"/>
    <col min="12" max="12" width="23.6640625" hidden="1" customWidth="1"/>
    <col min="13" max="13" width="31.77734375" hidden="1" customWidth="1"/>
    <col min="14" max="14" width="23.6640625" hidden="1" customWidth="1"/>
  </cols>
  <sheetData>
    <row r="1" spans="1:14" ht="49.5" customHeight="1" thickBot="1" x14ac:dyDescent="0.35">
      <c r="A1" s="7" t="s">
        <v>140</v>
      </c>
      <c r="B1" s="159" t="s">
        <v>198</v>
      </c>
      <c r="C1" s="160"/>
      <c r="D1" s="161"/>
      <c r="E1" s="93"/>
      <c r="F1" s="93"/>
      <c r="G1" s="93"/>
    </row>
    <row r="2" spans="1:14" ht="49.5" customHeight="1" thickBot="1" x14ac:dyDescent="0.35">
      <c r="A2" s="87" t="s">
        <v>144</v>
      </c>
      <c r="B2" s="163" t="s">
        <v>155</v>
      </c>
      <c r="C2" s="164"/>
      <c r="D2" s="165"/>
      <c r="E2" s="93"/>
      <c r="F2" s="93"/>
      <c r="G2" s="93"/>
    </row>
    <row r="3" spans="1:14" ht="49.5" customHeight="1" thickBot="1" x14ac:dyDescent="0.35">
      <c r="A3" s="87" t="s">
        <v>143</v>
      </c>
      <c r="B3" s="163" t="s">
        <v>179</v>
      </c>
      <c r="C3" s="164"/>
      <c r="D3" s="165"/>
      <c r="E3" s="93"/>
      <c r="F3" s="93"/>
      <c r="G3" s="93"/>
    </row>
    <row r="4" spans="1:14" ht="49.2" customHeight="1" thickBot="1" x14ac:dyDescent="0.35">
      <c r="A4" s="87" t="s">
        <v>145</v>
      </c>
      <c r="B4" s="163" t="s">
        <v>178</v>
      </c>
      <c r="C4" s="164"/>
      <c r="D4" s="165"/>
      <c r="E4" s="93"/>
      <c r="F4" s="93"/>
      <c r="G4" s="93"/>
    </row>
    <row r="5" spans="1:14" ht="49.2" customHeight="1" thickBot="1" x14ac:dyDescent="0.35">
      <c r="A5" s="94" t="s">
        <v>152</v>
      </c>
      <c r="B5" s="163" t="s">
        <v>178</v>
      </c>
      <c r="C5" s="164"/>
      <c r="D5" s="165"/>
      <c r="E5" s="93"/>
      <c r="F5" s="93"/>
      <c r="G5" s="93"/>
    </row>
    <row r="6" spans="1:14" ht="21.75" customHeight="1" x14ac:dyDescent="0.3">
      <c r="A6" s="5"/>
      <c r="B6" s="6"/>
      <c r="C6" s="6"/>
      <c r="D6" s="6"/>
      <c r="E6" s="6"/>
      <c r="F6" s="6"/>
      <c r="G6" s="6"/>
    </row>
    <row r="7" spans="1:14" s="4" customFormat="1" ht="18" customHeight="1" x14ac:dyDescent="0.3">
      <c r="A7" s="162" t="s">
        <v>109</v>
      </c>
      <c r="B7" s="162"/>
      <c r="C7" s="162"/>
      <c r="D7" s="162"/>
      <c r="E7" s="86"/>
      <c r="F7" s="86"/>
      <c r="G7" s="86"/>
      <c r="H7" s="153" t="s">
        <v>110</v>
      </c>
      <c r="I7" s="153"/>
      <c r="J7" s="153"/>
      <c r="K7" s="153"/>
      <c r="L7" s="86"/>
      <c r="M7" s="86"/>
      <c r="N7" s="86"/>
    </row>
    <row r="8" spans="1:14" ht="55.5" customHeight="1" x14ac:dyDescent="0.3">
      <c r="A8" s="125" t="s">
        <v>7</v>
      </c>
      <c r="B8" s="125" t="s">
        <v>91</v>
      </c>
      <c r="C8" s="125" t="s">
        <v>125</v>
      </c>
      <c r="D8" s="127" t="s">
        <v>22</v>
      </c>
      <c r="E8" s="125" t="s">
        <v>146</v>
      </c>
      <c r="F8" s="127" t="s">
        <v>147</v>
      </c>
      <c r="G8" s="127" t="s">
        <v>148</v>
      </c>
      <c r="H8" s="154" t="s">
        <v>7</v>
      </c>
      <c r="I8" s="154" t="s">
        <v>111</v>
      </c>
      <c r="J8" s="154" t="s">
        <v>9</v>
      </c>
      <c r="K8" s="155" t="s">
        <v>22</v>
      </c>
      <c r="L8" s="125" t="s">
        <v>146</v>
      </c>
      <c r="M8" s="127" t="s">
        <v>147</v>
      </c>
      <c r="N8" s="127" t="s">
        <v>148</v>
      </c>
    </row>
    <row r="9" spans="1:14" ht="129" customHeight="1" x14ac:dyDescent="0.3">
      <c r="A9" s="125"/>
      <c r="B9" s="125"/>
      <c r="C9" s="125"/>
      <c r="D9" s="127"/>
      <c r="E9" s="126"/>
      <c r="F9" s="127"/>
      <c r="G9" s="127"/>
      <c r="H9" s="154"/>
      <c r="I9" s="154"/>
      <c r="J9" s="154"/>
      <c r="K9" s="155"/>
      <c r="L9" s="126"/>
      <c r="M9" s="127"/>
      <c r="N9" s="127"/>
    </row>
    <row r="10" spans="1:14" x14ac:dyDescent="0.3">
      <c r="A10" s="156" t="s">
        <v>18</v>
      </c>
      <c r="B10" s="156"/>
      <c r="C10" s="156"/>
      <c r="D10" s="156"/>
      <c r="E10" s="84"/>
      <c r="F10" s="84"/>
      <c r="G10" s="84"/>
      <c r="H10" s="135" t="s">
        <v>130</v>
      </c>
      <c r="I10" s="135"/>
      <c r="J10" s="135"/>
      <c r="K10" s="135"/>
      <c r="L10" s="84"/>
      <c r="M10" s="84"/>
      <c r="N10" s="84"/>
    </row>
    <row r="11" spans="1:14" ht="46.95" customHeight="1" x14ac:dyDescent="0.3">
      <c r="A11" s="18" t="s">
        <v>19</v>
      </c>
      <c r="B11" s="8"/>
      <c r="C11" s="17" t="s">
        <v>200</v>
      </c>
      <c r="D11" s="8">
        <f>D12+D13+D14</f>
        <v>0</v>
      </c>
      <c r="E11" s="8"/>
      <c r="F11" s="8"/>
      <c r="G11" s="8"/>
      <c r="H11" s="66" t="s">
        <v>126</v>
      </c>
      <c r="I11" s="67"/>
      <c r="J11" s="68" t="s">
        <v>23</v>
      </c>
      <c r="K11" s="67" t="e">
        <f>#REF!+K12+K14</f>
        <v>#REF!</v>
      </c>
      <c r="L11" s="8"/>
      <c r="M11" s="8"/>
      <c r="N11" s="8"/>
    </row>
    <row r="12" spans="1:14" x14ac:dyDescent="0.3">
      <c r="A12" s="19" t="s">
        <v>0</v>
      </c>
      <c r="B12" s="43">
        <v>9500</v>
      </c>
      <c r="C12" s="9"/>
      <c r="D12" s="54">
        <v>0</v>
      </c>
      <c r="E12" s="88"/>
      <c r="F12" s="88"/>
      <c r="G12" s="88"/>
      <c r="H12" s="137" t="s">
        <v>115</v>
      </c>
      <c r="I12" s="139"/>
      <c r="J12" s="143"/>
      <c r="K12" s="141">
        <v>0</v>
      </c>
      <c r="L12" s="88"/>
      <c r="M12" s="88"/>
      <c r="N12" s="88"/>
    </row>
    <row r="13" spans="1:14" x14ac:dyDescent="0.3">
      <c r="A13" s="19" t="s">
        <v>1</v>
      </c>
      <c r="B13" s="43">
        <v>2000</v>
      </c>
      <c r="C13" s="9"/>
      <c r="D13" s="54">
        <v>0</v>
      </c>
      <c r="E13" s="89"/>
      <c r="F13" s="89"/>
      <c r="G13" s="89"/>
      <c r="H13" s="138"/>
      <c r="I13" s="140"/>
      <c r="J13" s="144"/>
      <c r="K13" s="142"/>
      <c r="L13" s="89"/>
      <c r="M13" s="89"/>
      <c r="N13" s="89"/>
    </row>
    <row r="14" spans="1:14" x14ac:dyDescent="0.3">
      <c r="A14" s="19" t="s">
        <v>4</v>
      </c>
      <c r="B14" s="43">
        <v>2500</v>
      </c>
      <c r="C14" s="9"/>
      <c r="D14" s="31">
        <v>0</v>
      </c>
      <c r="E14" s="21"/>
      <c r="F14" s="21"/>
      <c r="G14" s="21"/>
      <c r="H14" s="19" t="s">
        <v>4</v>
      </c>
      <c r="I14" s="43"/>
      <c r="J14" s="9"/>
      <c r="K14" s="31">
        <v>0</v>
      </c>
      <c r="L14" s="21"/>
      <c r="M14" s="21"/>
      <c r="N14" s="21"/>
    </row>
    <row r="15" spans="1:14" ht="62.4" x14ac:dyDescent="0.3">
      <c r="A15" s="20" t="s">
        <v>21</v>
      </c>
      <c r="B15" s="12"/>
      <c r="C15" s="13"/>
      <c r="D15" s="14">
        <f>D16+D17+D18</f>
        <v>0</v>
      </c>
      <c r="E15" s="14"/>
      <c r="F15" s="14"/>
      <c r="G15" s="14"/>
      <c r="H15" s="69" t="s">
        <v>127</v>
      </c>
      <c r="I15" s="70"/>
      <c r="J15" s="71"/>
      <c r="K15" s="72">
        <f>K16+K17+K18</f>
        <v>0</v>
      </c>
      <c r="L15" s="14"/>
      <c r="M15" s="14"/>
      <c r="N15" s="14"/>
    </row>
    <row r="16" spans="1:14" x14ac:dyDescent="0.3">
      <c r="A16" s="19" t="s">
        <v>2</v>
      </c>
      <c r="B16" s="43">
        <v>6</v>
      </c>
      <c r="C16" s="9"/>
      <c r="D16" s="54">
        <v>0</v>
      </c>
      <c r="E16" s="90"/>
      <c r="F16" s="90"/>
      <c r="G16" s="90"/>
      <c r="H16" s="19" t="s">
        <v>116</v>
      </c>
      <c r="I16" s="43"/>
      <c r="J16" s="9"/>
      <c r="K16" s="54">
        <v>0</v>
      </c>
      <c r="L16" s="90"/>
      <c r="M16" s="90"/>
      <c r="N16" s="90"/>
    </row>
    <row r="17" spans="1:14" ht="41.4" x14ac:dyDescent="0.3">
      <c r="A17" s="19" t="s">
        <v>12</v>
      </c>
      <c r="B17" s="43"/>
      <c r="C17" s="9"/>
      <c r="D17" s="54">
        <v>0</v>
      </c>
      <c r="E17" s="90"/>
      <c r="F17" s="90"/>
      <c r="G17" s="90"/>
      <c r="H17" s="19" t="s">
        <v>117</v>
      </c>
      <c r="I17" s="43"/>
      <c r="J17" s="9"/>
      <c r="K17" s="54">
        <v>0</v>
      </c>
      <c r="L17" s="90"/>
      <c r="M17" s="90"/>
      <c r="N17" s="90"/>
    </row>
    <row r="18" spans="1:14" ht="27.6" x14ac:dyDescent="0.3">
      <c r="A18" s="19" t="s">
        <v>11</v>
      </c>
      <c r="B18" s="43"/>
      <c r="C18" s="9"/>
      <c r="D18" s="54">
        <v>0</v>
      </c>
      <c r="E18" s="90"/>
      <c r="F18" s="90"/>
      <c r="G18" s="90"/>
      <c r="H18" s="19" t="s">
        <v>118</v>
      </c>
      <c r="I18" s="43"/>
      <c r="J18" s="9"/>
      <c r="K18" s="54">
        <v>0</v>
      </c>
      <c r="L18" s="90"/>
      <c r="M18" s="90"/>
      <c r="N18" s="90"/>
    </row>
    <row r="19" spans="1:14" ht="85.95" customHeight="1" x14ac:dyDescent="0.3">
      <c r="A19" s="18" t="s">
        <v>20</v>
      </c>
      <c r="B19" s="8"/>
      <c r="C19" s="17" t="s">
        <v>23</v>
      </c>
      <c r="D19" s="8">
        <f>D20+D21+D22</f>
        <v>0</v>
      </c>
      <c r="E19" s="8"/>
      <c r="F19" s="8"/>
      <c r="G19" s="128" t="s">
        <v>149</v>
      </c>
      <c r="H19" s="66" t="s">
        <v>128</v>
      </c>
      <c r="I19" s="67"/>
      <c r="J19" s="68" t="s">
        <v>23</v>
      </c>
      <c r="K19" s="67" t="e">
        <f>#REF!+K20+K22</f>
        <v>#REF!</v>
      </c>
      <c r="L19" s="8"/>
      <c r="M19" s="8"/>
      <c r="N19" s="128" t="s">
        <v>149</v>
      </c>
    </row>
    <row r="20" spans="1:14" x14ac:dyDescent="0.3">
      <c r="A20" s="19" t="s">
        <v>0</v>
      </c>
      <c r="B20" s="43"/>
      <c r="C20" s="9"/>
      <c r="D20" s="54">
        <v>0</v>
      </c>
      <c r="E20" s="88"/>
      <c r="F20" s="88"/>
      <c r="G20" s="129"/>
      <c r="H20" s="137" t="s">
        <v>1</v>
      </c>
      <c r="I20" s="145"/>
      <c r="J20" s="147"/>
      <c r="K20" s="133">
        <v>0</v>
      </c>
      <c r="L20" s="88"/>
      <c r="M20" s="88"/>
      <c r="N20" s="129"/>
    </row>
    <row r="21" spans="1:14" x14ac:dyDescent="0.3">
      <c r="A21" s="19" t="s">
        <v>1</v>
      </c>
      <c r="B21" s="43"/>
      <c r="C21" s="9"/>
      <c r="D21" s="54">
        <v>0</v>
      </c>
      <c r="E21" s="89"/>
      <c r="F21" s="89"/>
      <c r="G21" s="129"/>
      <c r="H21" s="138"/>
      <c r="I21" s="146"/>
      <c r="J21" s="148"/>
      <c r="K21" s="134"/>
      <c r="L21" s="89"/>
      <c r="M21" s="89"/>
      <c r="N21" s="129"/>
    </row>
    <row r="22" spans="1:14" x14ac:dyDescent="0.3">
      <c r="A22" s="19" t="s">
        <v>4</v>
      </c>
      <c r="B22" s="43"/>
      <c r="C22" s="9"/>
      <c r="D22" s="31">
        <v>0</v>
      </c>
      <c r="E22" s="21"/>
      <c r="F22" s="21"/>
      <c r="G22" s="129"/>
      <c r="H22" s="19" t="s">
        <v>4</v>
      </c>
      <c r="I22" s="43"/>
      <c r="J22" s="9"/>
      <c r="K22" s="31">
        <v>0</v>
      </c>
      <c r="L22" s="21"/>
      <c r="M22" s="21"/>
      <c r="N22" s="129"/>
    </row>
    <row r="23" spans="1:14" ht="78" x14ac:dyDescent="0.3">
      <c r="A23" s="20" t="s">
        <v>112</v>
      </c>
      <c r="B23" s="12"/>
      <c r="C23" s="13"/>
      <c r="D23" s="14">
        <f>D24+D25+D26</f>
        <v>0</v>
      </c>
      <c r="E23" s="14"/>
      <c r="F23" s="14"/>
      <c r="G23" s="129"/>
      <c r="H23" s="69" t="s">
        <v>129</v>
      </c>
      <c r="I23" s="70"/>
      <c r="J23" s="71"/>
      <c r="K23" s="72">
        <f>K24+K25+K26</f>
        <v>0</v>
      </c>
      <c r="L23" s="14"/>
      <c r="M23" s="14"/>
      <c r="N23" s="129"/>
    </row>
    <row r="24" spans="1:14" x14ac:dyDescent="0.3">
      <c r="A24" s="19" t="s">
        <v>2</v>
      </c>
      <c r="B24" s="43"/>
      <c r="C24" s="9"/>
      <c r="D24" s="54">
        <v>0</v>
      </c>
      <c r="E24" s="90"/>
      <c r="F24" s="90"/>
      <c r="G24" s="129"/>
      <c r="H24" s="19" t="s">
        <v>116</v>
      </c>
      <c r="I24" s="43"/>
      <c r="J24" s="9"/>
      <c r="K24" s="54">
        <v>0</v>
      </c>
      <c r="L24" s="90"/>
      <c r="M24" s="90"/>
      <c r="N24" s="129"/>
    </row>
    <row r="25" spans="1:14" ht="41.4" x14ac:dyDescent="0.3">
      <c r="A25" s="19" t="s">
        <v>12</v>
      </c>
      <c r="B25" s="43"/>
      <c r="C25" s="9"/>
      <c r="D25" s="54">
        <v>0</v>
      </c>
      <c r="E25" s="90"/>
      <c r="F25" s="90"/>
      <c r="G25" s="129"/>
      <c r="H25" s="19" t="s">
        <v>117</v>
      </c>
      <c r="I25" s="43"/>
      <c r="J25" s="9"/>
      <c r="K25" s="54">
        <v>0</v>
      </c>
      <c r="L25" s="90"/>
      <c r="M25" s="90"/>
      <c r="N25" s="129"/>
    </row>
    <row r="26" spans="1:14" ht="27.6" x14ac:dyDescent="0.3">
      <c r="A26" s="19" t="s">
        <v>11</v>
      </c>
      <c r="B26" s="43"/>
      <c r="C26" s="9"/>
      <c r="D26" s="54">
        <v>0</v>
      </c>
      <c r="E26" s="90"/>
      <c r="F26" s="90"/>
      <c r="G26" s="130"/>
      <c r="H26" s="19" t="s">
        <v>118</v>
      </c>
      <c r="I26" s="43"/>
      <c r="J26" s="9"/>
      <c r="K26" s="54">
        <v>0</v>
      </c>
      <c r="L26" s="90"/>
      <c r="M26" s="90"/>
      <c r="N26" s="130"/>
    </row>
    <row r="27" spans="1:14" x14ac:dyDescent="0.3">
      <c r="A27" s="156" t="s">
        <v>5</v>
      </c>
      <c r="B27" s="156"/>
      <c r="C27" s="156"/>
      <c r="D27" s="156"/>
      <c r="E27" s="84"/>
      <c r="F27" s="84"/>
      <c r="G27" s="84"/>
      <c r="H27" s="135" t="s">
        <v>113</v>
      </c>
      <c r="I27" s="135"/>
      <c r="J27" s="135"/>
      <c r="K27" s="135"/>
      <c r="L27" s="84"/>
      <c r="M27" s="84"/>
      <c r="N27" s="84"/>
    </row>
    <row r="28" spans="1:14" ht="31.2" customHeight="1" x14ac:dyDescent="0.3">
      <c r="A28" s="20" t="s">
        <v>8</v>
      </c>
      <c r="B28" s="15"/>
      <c r="C28" s="13"/>
      <c r="D28" s="8">
        <f>SUM(D29:D33)</f>
        <v>0</v>
      </c>
      <c r="E28" s="8"/>
      <c r="F28" s="8"/>
      <c r="G28" s="128" t="s">
        <v>150</v>
      </c>
      <c r="H28" s="69" t="s">
        <v>114</v>
      </c>
      <c r="I28" s="73"/>
      <c r="J28" s="71"/>
      <c r="K28" s="67">
        <f>SUM(K29:K33)</f>
        <v>0</v>
      </c>
      <c r="L28" s="8"/>
      <c r="M28" s="8"/>
      <c r="N28" s="128" t="s">
        <v>150</v>
      </c>
    </row>
    <row r="29" spans="1:14" x14ac:dyDescent="0.3">
      <c r="A29" s="19" t="s">
        <v>0</v>
      </c>
      <c r="B29" s="55">
        <v>700</v>
      </c>
      <c r="C29" s="16"/>
      <c r="D29" s="31">
        <v>0</v>
      </c>
      <c r="E29" s="91"/>
      <c r="F29" s="91"/>
      <c r="G29" s="129"/>
      <c r="H29" s="137" t="s">
        <v>1</v>
      </c>
      <c r="I29" s="149"/>
      <c r="J29" s="151"/>
      <c r="K29" s="133">
        <v>0</v>
      </c>
      <c r="L29" s="91"/>
      <c r="M29" s="91"/>
      <c r="N29" s="129"/>
    </row>
    <row r="30" spans="1:14" x14ac:dyDescent="0.3">
      <c r="A30" s="19" t="s">
        <v>1</v>
      </c>
      <c r="B30" s="43"/>
      <c r="C30" s="9"/>
      <c r="D30" s="54">
        <v>0</v>
      </c>
      <c r="E30" s="89"/>
      <c r="F30" s="89"/>
      <c r="G30" s="129"/>
      <c r="H30" s="138"/>
      <c r="I30" s="150"/>
      <c r="J30" s="152"/>
      <c r="K30" s="134"/>
      <c r="L30" s="89"/>
      <c r="M30" s="89"/>
      <c r="N30" s="129"/>
    </row>
    <row r="31" spans="1:14" x14ac:dyDescent="0.3">
      <c r="A31" s="19" t="s">
        <v>3</v>
      </c>
      <c r="B31" s="43"/>
      <c r="C31" s="9"/>
      <c r="D31" s="54">
        <v>0</v>
      </c>
      <c r="E31" s="90"/>
      <c r="F31" s="90"/>
      <c r="G31" s="129"/>
      <c r="H31" s="19" t="s">
        <v>119</v>
      </c>
      <c r="I31" s="43"/>
      <c r="J31" s="9"/>
      <c r="K31" s="54">
        <v>0</v>
      </c>
      <c r="L31" s="90"/>
      <c r="M31" s="90"/>
      <c r="N31" s="129"/>
    </row>
    <row r="32" spans="1:14" ht="31.95" customHeight="1" x14ac:dyDescent="0.3">
      <c r="A32" s="19" t="s">
        <v>16</v>
      </c>
      <c r="B32" s="43"/>
      <c r="C32" s="9"/>
      <c r="D32" s="54">
        <v>0</v>
      </c>
      <c r="E32" s="88"/>
      <c r="F32" s="88"/>
      <c r="G32" s="129"/>
      <c r="H32" s="137" t="s">
        <v>120</v>
      </c>
      <c r="I32" s="145"/>
      <c r="J32" s="147"/>
      <c r="K32" s="133"/>
      <c r="L32" s="88"/>
      <c r="M32" s="88"/>
      <c r="N32" s="129"/>
    </row>
    <row r="33" spans="1:14" ht="31.95" customHeight="1" x14ac:dyDescent="0.3">
      <c r="A33" s="19" t="s">
        <v>87</v>
      </c>
      <c r="B33" s="95" t="s">
        <v>199</v>
      </c>
      <c r="C33" s="9"/>
      <c r="D33" s="54"/>
      <c r="E33" s="89"/>
      <c r="F33" s="89"/>
      <c r="G33" s="130"/>
      <c r="H33" s="138"/>
      <c r="I33" s="146"/>
      <c r="J33" s="148"/>
      <c r="K33" s="134"/>
      <c r="L33" s="89"/>
      <c r="M33" s="89"/>
      <c r="N33" s="130"/>
    </row>
    <row r="34" spans="1:14" ht="30.6" customHeight="1" x14ac:dyDescent="0.3">
      <c r="A34" s="157" t="s">
        <v>6</v>
      </c>
      <c r="B34" s="158"/>
      <c r="C34" s="158"/>
      <c r="D34" s="158"/>
      <c r="E34" s="85"/>
      <c r="F34" s="85"/>
      <c r="G34" s="85"/>
      <c r="H34" s="131" t="s">
        <v>121</v>
      </c>
      <c r="I34" s="132"/>
      <c r="J34" s="132"/>
      <c r="K34" s="132"/>
      <c r="L34" s="85"/>
      <c r="M34" s="85"/>
      <c r="N34" s="85"/>
    </row>
    <row r="35" spans="1:14" ht="46.8" x14ac:dyDescent="0.3">
      <c r="A35" s="20" t="s">
        <v>81</v>
      </c>
      <c r="B35" s="12"/>
      <c r="C35" s="13"/>
      <c r="D35" s="8">
        <f>SUM(D36:D39)</f>
        <v>0</v>
      </c>
      <c r="E35" s="8"/>
      <c r="F35" s="8"/>
      <c r="G35" s="124" t="s">
        <v>151</v>
      </c>
      <c r="H35" s="69" t="s">
        <v>81</v>
      </c>
      <c r="I35" s="70"/>
      <c r="J35" s="71"/>
      <c r="K35" s="67">
        <f>SUM(K36:K38)</f>
        <v>0</v>
      </c>
      <c r="L35" s="8"/>
      <c r="M35" s="8"/>
      <c r="N35" s="124" t="s">
        <v>151</v>
      </c>
    </row>
    <row r="36" spans="1:14" ht="69" x14ac:dyDescent="0.3">
      <c r="A36" s="19" t="s">
        <v>13</v>
      </c>
      <c r="B36" s="43"/>
      <c r="C36" s="9"/>
      <c r="D36" s="56">
        <v>0</v>
      </c>
      <c r="E36" s="92"/>
      <c r="F36" s="92"/>
      <c r="G36" s="124"/>
      <c r="H36" s="19" t="s">
        <v>122</v>
      </c>
      <c r="I36" s="43"/>
      <c r="J36" s="9"/>
      <c r="K36" s="56">
        <v>0</v>
      </c>
      <c r="L36" s="92"/>
      <c r="M36" s="92"/>
      <c r="N36" s="124"/>
    </row>
    <row r="37" spans="1:14" ht="27.6" x14ac:dyDescent="0.3">
      <c r="A37" s="19" t="s">
        <v>14</v>
      </c>
      <c r="B37" s="43"/>
      <c r="C37" s="9"/>
      <c r="D37" s="56">
        <v>0</v>
      </c>
      <c r="E37" s="92"/>
      <c r="F37" s="92"/>
      <c r="G37" s="124"/>
      <c r="H37" s="19" t="s">
        <v>123</v>
      </c>
      <c r="I37" s="43"/>
      <c r="J37" s="9"/>
      <c r="K37" s="56">
        <v>0</v>
      </c>
      <c r="L37" s="92"/>
      <c r="M37" s="92"/>
      <c r="N37" s="124"/>
    </row>
    <row r="38" spans="1:14" ht="27.6" x14ac:dyDescent="0.3">
      <c r="A38" s="19" t="s">
        <v>15</v>
      </c>
      <c r="B38" s="43"/>
      <c r="C38" s="9"/>
      <c r="D38" s="56">
        <v>0</v>
      </c>
      <c r="E38" s="92"/>
      <c r="F38" s="92"/>
      <c r="G38" s="124"/>
      <c r="H38" s="19" t="s">
        <v>124</v>
      </c>
      <c r="I38" s="43"/>
      <c r="J38" s="9"/>
      <c r="K38" s="56">
        <v>0</v>
      </c>
      <c r="L38" s="92"/>
      <c r="M38" s="92"/>
      <c r="N38" s="124"/>
    </row>
    <row r="39" spans="1:14" ht="27.6" x14ac:dyDescent="0.3">
      <c r="A39" s="19" t="s">
        <v>17</v>
      </c>
      <c r="B39" s="43"/>
      <c r="C39" s="9"/>
      <c r="D39" s="56">
        <v>0</v>
      </c>
      <c r="E39" s="92"/>
      <c r="F39" s="92"/>
      <c r="G39" s="124"/>
      <c r="L39" s="92"/>
      <c r="M39" s="92"/>
      <c r="N39" s="124"/>
    </row>
    <row r="40" spans="1:14" ht="30" customHeight="1" x14ac:dyDescent="0.3">
      <c r="A40" s="136" t="s">
        <v>10</v>
      </c>
      <c r="B40" s="136"/>
      <c r="C40" s="136"/>
      <c r="D40" s="136"/>
      <c r="E40" s="83"/>
      <c r="F40" s="83"/>
      <c r="G40" s="83"/>
      <c r="H40" s="136" t="s">
        <v>10</v>
      </c>
      <c r="I40" s="136"/>
      <c r="J40" s="136"/>
      <c r="K40" s="136"/>
    </row>
    <row r="41" spans="1:14" x14ac:dyDescent="0.3">
      <c r="A41"/>
      <c r="B41" s="1"/>
      <c r="C41" s="1"/>
    </row>
    <row r="42" spans="1:14" x14ac:dyDescent="0.3">
      <c r="A42"/>
    </row>
    <row r="43" spans="1:14" x14ac:dyDescent="0.3">
      <c r="A43"/>
      <c r="B43" s="1"/>
      <c r="C43" s="1"/>
    </row>
    <row r="44" spans="1:14" x14ac:dyDescent="0.3">
      <c r="A44"/>
      <c r="B44" s="2"/>
      <c r="C44" s="2"/>
    </row>
    <row r="45" spans="1:14" x14ac:dyDescent="0.3">
      <c r="A45"/>
    </row>
    <row r="46" spans="1:14" x14ac:dyDescent="0.3">
      <c r="A46"/>
    </row>
    <row r="47" spans="1:14" x14ac:dyDescent="0.3">
      <c r="A47"/>
      <c r="B47" s="1"/>
      <c r="C47" s="1"/>
    </row>
    <row r="48" spans="1:14"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51">
    <mergeCell ref="A40:D40"/>
    <mergeCell ref="A10:D10"/>
    <mergeCell ref="A27:D27"/>
    <mergeCell ref="A34:D34"/>
    <mergeCell ref="B1:D1"/>
    <mergeCell ref="A7:D7"/>
    <mergeCell ref="D8:D9"/>
    <mergeCell ref="A8:A9"/>
    <mergeCell ref="B8:B9"/>
    <mergeCell ref="C8:C9"/>
    <mergeCell ref="B2:D2"/>
    <mergeCell ref="B3:D3"/>
    <mergeCell ref="B4:D4"/>
    <mergeCell ref="B5:D5"/>
    <mergeCell ref="H7:K7"/>
    <mergeCell ref="H8:H9"/>
    <mergeCell ref="I8:I9"/>
    <mergeCell ref="J8:J9"/>
    <mergeCell ref="K8:K9"/>
    <mergeCell ref="H40:K40"/>
    <mergeCell ref="H12:H13"/>
    <mergeCell ref="I12:I13"/>
    <mergeCell ref="K12:K13"/>
    <mergeCell ref="J12:J13"/>
    <mergeCell ref="H20:H21"/>
    <mergeCell ref="I20:I21"/>
    <mergeCell ref="J20:J21"/>
    <mergeCell ref="K20:K21"/>
    <mergeCell ref="H29:H30"/>
    <mergeCell ref="I29:I30"/>
    <mergeCell ref="J29:J30"/>
    <mergeCell ref="K29:K30"/>
    <mergeCell ref="H32:H33"/>
    <mergeCell ref="I32:I33"/>
    <mergeCell ref="J32:J33"/>
    <mergeCell ref="E8:E9"/>
    <mergeCell ref="F8:F9"/>
    <mergeCell ref="G8:G9"/>
    <mergeCell ref="G19:G26"/>
    <mergeCell ref="G28:G33"/>
    <mergeCell ref="G35:G39"/>
    <mergeCell ref="L8:L9"/>
    <mergeCell ref="M8:M9"/>
    <mergeCell ref="N8:N9"/>
    <mergeCell ref="N19:N26"/>
    <mergeCell ref="N28:N33"/>
    <mergeCell ref="N35:N39"/>
    <mergeCell ref="H34:K34"/>
    <mergeCell ref="K32:K33"/>
    <mergeCell ref="H10:K10"/>
    <mergeCell ref="H27:K27"/>
  </mergeCells>
  <pageMargins left="0.7" right="0.7" top="0.75" bottom="0.75" header="0.3" footer="0.3"/>
  <pageSetup paperSize="9" scale="3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view="pageBreakPreview" zoomScaleNormal="100" zoomScaleSheetLayoutView="100" workbookViewId="0">
      <selection activeCell="D13" sqref="D13"/>
    </sheetView>
  </sheetViews>
  <sheetFormatPr defaultRowHeight="14.4" x14ac:dyDescent="0.3"/>
  <cols>
    <col min="1" max="1" width="48.33203125" customWidth="1"/>
    <col min="2" max="2" width="26.88671875" customWidth="1"/>
  </cols>
  <sheetData>
    <row r="1" spans="1:7" ht="101.4" customHeight="1" thickBot="1" x14ac:dyDescent="0.35">
      <c r="A1" s="7" t="s">
        <v>140</v>
      </c>
      <c r="B1" s="118" t="s">
        <v>198</v>
      </c>
      <c r="C1" s="37"/>
    </row>
    <row r="2" spans="1:7" x14ac:dyDescent="0.3">
      <c r="A2" s="5"/>
      <c r="B2" s="6"/>
    </row>
    <row r="3" spans="1:7" ht="30.6" customHeight="1" x14ac:dyDescent="0.3">
      <c r="A3" s="166" t="s">
        <v>99</v>
      </c>
      <c r="B3" s="167"/>
    </row>
    <row r="4" spans="1:7" ht="48.6" customHeight="1" x14ac:dyDescent="0.3">
      <c r="A4" s="61" t="s">
        <v>96</v>
      </c>
      <c r="B4" s="60" t="s">
        <v>186</v>
      </c>
    </row>
    <row r="5" spans="1:7" ht="28.8" x14ac:dyDescent="0.3">
      <c r="A5" s="61" t="s">
        <v>97</v>
      </c>
      <c r="B5" s="60" t="s">
        <v>185</v>
      </c>
    </row>
    <row r="6" spans="1:7" ht="28.8" x14ac:dyDescent="0.3">
      <c r="A6" s="61" t="s">
        <v>131</v>
      </c>
      <c r="B6" s="60" t="s">
        <v>184</v>
      </c>
    </row>
    <row r="7" spans="1:7" ht="38.4" customHeight="1" x14ac:dyDescent="0.3">
      <c r="A7" s="61" t="s">
        <v>107</v>
      </c>
      <c r="B7" s="60" t="s">
        <v>196</v>
      </c>
    </row>
    <row r="8" spans="1:7" ht="25.2" customHeight="1" x14ac:dyDescent="0.3">
      <c r="A8" s="61" t="s">
        <v>106</v>
      </c>
      <c r="B8" s="60" t="s">
        <v>197</v>
      </c>
    </row>
    <row r="9" spans="1:7" ht="45.6" customHeight="1" x14ac:dyDescent="0.3">
      <c r="A9" s="166" t="s">
        <v>95</v>
      </c>
      <c r="B9" s="167"/>
    </row>
    <row r="10" spans="1:7" ht="48" customHeight="1" x14ac:dyDescent="0.3">
      <c r="A10" s="50" t="s">
        <v>93</v>
      </c>
      <c r="B10" s="31" t="s">
        <v>154</v>
      </c>
    </row>
    <row r="11" spans="1:7" ht="41.4" customHeight="1" x14ac:dyDescent="0.3">
      <c r="A11" s="50" t="s">
        <v>132</v>
      </c>
      <c r="B11" s="31" t="s">
        <v>153</v>
      </c>
    </row>
    <row r="12" spans="1:7" ht="70.2" customHeight="1" x14ac:dyDescent="0.3">
      <c r="A12" s="50" t="s">
        <v>94</v>
      </c>
      <c r="B12" s="60" t="s">
        <v>156</v>
      </c>
      <c r="C12" s="168"/>
      <c r="D12" s="169"/>
      <c r="E12" s="169"/>
      <c r="F12" s="169"/>
      <c r="G12" s="169"/>
    </row>
    <row r="13" spans="1:7" ht="100.8" x14ac:dyDescent="0.3">
      <c r="A13" s="50" t="s">
        <v>133</v>
      </c>
      <c r="B13" s="60" t="s">
        <v>157</v>
      </c>
    </row>
    <row r="14" spans="1:7" ht="28.8" x14ac:dyDescent="0.3">
      <c r="A14" s="65" t="s">
        <v>108</v>
      </c>
      <c r="B14" s="42" t="s">
        <v>158</v>
      </c>
    </row>
  </sheetData>
  <mergeCells count="3">
    <mergeCell ref="A9:B9"/>
    <mergeCell ref="A3:B3"/>
    <mergeCell ref="C12:G12"/>
  </mergeCells>
  <pageMargins left="0.7" right="0.7" top="0.75" bottom="0.75" header="0.3" footer="0.3"/>
  <pageSetup scale="76"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70" workbookViewId="0">
      <selection activeCell="F8" sqref="F8"/>
    </sheetView>
  </sheetViews>
  <sheetFormatPr defaultRowHeight="14.4" x14ac:dyDescent="0.3"/>
  <cols>
    <col min="1" max="1" width="40.5546875" style="3" customWidth="1"/>
    <col min="2" max="2" width="18.5546875" customWidth="1"/>
    <col min="3" max="3" width="23.109375" customWidth="1"/>
    <col min="4" max="4" width="20.5546875" customWidth="1"/>
    <col min="5" max="5" width="20.6640625" customWidth="1"/>
    <col min="6" max="6" width="16.6640625" customWidth="1"/>
    <col min="7" max="7" width="18" customWidth="1"/>
    <col min="8" max="8" width="21.21875" customWidth="1"/>
    <col min="10" max="10" width="42.44140625" customWidth="1"/>
    <col min="11" max="11" width="22.5546875" customWidth="1"/>
  </cols>
  <sheetData>
    <row r="1" spans="1:10" ht="49.5" customHeight="1" thickBot="1" x14ac:dyDescent="0.35">
      <c r="A1" s="7" t="s">
        <v>140</v>
      </c>
      <c r="B1" s="173" t="s">
        <v>198</v>
      </c>
      <c r="C1" s="174"/>
      <c r="D1" s="174"/>
    </row>
    <row r="2" spans="1:10" ht="21.75" customHeight="1" x14ac:dyDescent="0.3">
      <c r="A2" s="5"/>
      <c r="B2" s="6"/>
      <c r="C2" s="6"/>
      <c r="D2" s="6"/>
    </row>
    <row r="3" spans="1:10" s="4" customFormat="1" ht="18" customHeight="1" x14ac:dyDescent="0.3">
      <c r="A3" s="162" t="s">
        <v>25</v>
      </c>
      <c r="B3" s="162"/>
      <c r="C3" s="162"/>
      <c r="D3" s="162"/>
    </row>
    <row r="4" spans="1:10" s="4" customFormat="1" ht="36" customHeight="1" x14ac:dyDescent="0.3">
      <c r="A4" s="81" t="s">
        <v>170</v>
      </c>
      <c r="B4" s="31">
        <v>2210</v>
      </c>
      <c r="C4" s="79"/>
      <c r="D4" s="79"/>
      <c r="E4" s="119"/>
    </row>
    <row r="5" spans="1:10" ht="29.4" customHeight="1" x14ac:dyDescent="0.3">
      <c r="A5" s="25" t="s">
        <v>171</v>
      </c>
      <c r="B5" s="31">
        <f>2210-51</f>
        <v>2159</v>
      </c>
      <c r="C5" s="29"/>
      <c r="D5" s="22"/>
    </row>
    <row r="6" spans="1:10" x14ac:dyDescent="0.3">
      <c r="A6" s="23" t="s">
        <v>26</v>
      </c>
      <c r="B6" s="31">
        <v>152</v>
      </c>
      <c r="C6" s="29"/>
      <c r="D6" s="10"/>
      <c r="E6" s="44"/>
    </row>
    <row r="7" spans="1:10" x14ac:dyDescent="0.3">
      <c r="A7" s="23" t="s">
        <v>27</v>
      </c>
      <c r="B7" s="120">
        <v>1353</v>
      </c>
      <c r="C7" s="30">
        <f>B7/B5</f>
        <v>0.62667901806391846</v>
      </c>
      <c r="D7" s="10"/>
      <c r="E7" s="44"/>
    </row>
    <row r="8" spans="1:10" ht="28.8" x14ac:dyDescent="0.3">
      <c r="A8" s="23" t="s">
        <v>28</v>
      </c>
      <c r="B8" s="121">
        <v>1532</v>
      </c>
      <c r="C8" s="30">
        <f>B8/B5</f>
        <v>0.70958777211672075</v>
      </c>
      <c r="D8" s="11"/>
      <c r="E8" s="44"/>
      <c r="F8" s="1"/>
    </row>
    <row r="9" spans="1:10" ht="41.4" x14ac:dyDescent="0.3">
      <c r="A9" s="27"/>
      <c r="B9" s="12"/>
      <c r="C9" s="28" t="s">
        <v>88</v>
      </c>
      <c r="D9" s="28" t="s">
        <v>89</v>
      </c>
      <c r="E9" s="57"/>
      <c r="G9" s="175"/>
      <c r="H9" s="175"/>
      <c r="I9" s="175"/>
      <c r="J9" s="175"/>
    </row>
    <row r="10" spans="1:10" ht="15.6" x14ac:dyDescent="0.3">
      <c r="A10" s="25" t="s">
        <v>29</v>
      </c>
      <c r="B10" s="105">
        <f>B11+B12</f>
        <v>9.3780000000000001</v>
      </c>
      <c r="C10" s="21">
        <f>C11+C12</f>
        <v>0</v>
      </c>
      <c r="D10" s="21">
        <f t="shared" ref="D10" si="0">D11+D12</f>
        <v>0</v>
      </c>
      <c r="E10" s="44"/>
    </row>
    <row r="11" spans="1:10" x14ac:dyDescent="0.3">
      <c r="A11" s="23" t="s">
        <v>30</v>
      </c>
      <c r="B11" s="106">
        <v>8.2159999999999993</v>
      </c>
      <c r="C11" s="31">
        <v>0</v>
      </c>
      <c r="D11" s="31">
        <v>0</v>
      </c>
      <c r="E11" s="44"/>
    </row>
    <row r="12" spans="1:10" x14ac:dyDescent="0.3">
      <c r="A12" s="23" t="s">
        <v>31</v>
      </c>
      <c r="B12" s="106">
        <v>1.1619999999999999</v>
      </c>
      <c r="C12" s="31">
        <v>0</v>
      </c>
      <c r="D12" s="31">
        <v>0</v>
      </c>
      <c r="E12" s="44"/>
    </row>
    <row r="13" spans="1:10" ht="15.6" x14ac:dyDescent="0.3">
      <c r="A13" s="26" t="s">
        <v>32</v>
      </c>
      <c r="B13" s="31">
        <v>7</v>
      </c>
      <c r="C13" s="29"/>
      <c r="D13" s="29"/>
      <c r="E13" s="44"/>
    </row>
    <row r="14" spans="1:10" x14ac:dyDescent="0.3">
      <c r="A14" s="19" t="s">
        <v>33</v>
      </c>
      <c r="B14" s="31">
        <v>0</v>
      </c>
      <c r="C14" s="29"/>
      <c r="D14" s="29"/>
      <c r="E14" s="44"/>
    </row>
    <row r="15" spans="1:10" x14ac:dyDescent="0.3">
      <c r="A15" s="24" t="s">
        <v>34</v>
      </c>
      <c r="B15" s="31">
        <v>4</v>
      </c>
      <c r="C15" s="29"/>
      <c r="D15" s="29"/>
      <c r="E15" s="44"/>
    </row>
    <row r="16" spans="1:10" ht="59.4" customHeight="1" x14ac:dyDescent="0.3">
      <c r="A16" s="25" t="s">
        <v>76</v>
      </c>
      <c r="B16" s="56">
        <v>0</v>
      </c>
      <c r="C16" s="170" t="s">
        <v>173</v>
      </c>
      <c r="D16" s="171"/>
    </row>
    <row r="17" spans="1:8" ht="25.2" customHeight="1" x14ac:dyDescent="0.3">
      <c r="A17" s="25" t="s">
        <v>134</v>
      </c>
      <c r="B17" s="56">
        <v>60.61</v>
      </c>
      <c r="C17" s="170" t="s">
        <v>194</v>
      </c>
      <c r="D17" s="171"/>
    </row>
    <row r="18" spans="1:8" ht="45.6" customHeight="1" x14ac:dyDescent="0.3">
      <c r="A18" s="32" t="s">
        <v>90</v>
      </c>
      <c r="B18" s="31">
        <v>0</v>
      </c>
      <c r="C18" s="170" t="s">
        <v>175</v>
      </c>
      <c r="D18" s="171"/>
    </row>
    <row r="19" spans="1:8" ht="67.8" customHeight="1" x14ac:dyDescent="0.3">
      <c r="A19" s="32" t="s">
        <v>141</v>
      </c>
      <c r="B19" s="33">
        <v>30</v>
      </c>
      <c r="C19" s="170" t="s">
        <v>176</v>
      </c>
      <c r="D19" s="171"/>
    </row>
    <row r="20" spans="1:8" ht="78" customHeight="1" x14ac:dyDescent="0.3">
      <c r="A20" s="32" t="s">
        <v>82</v>
      </c>
      <c r="B20" s="33">
        <v>1</v>
      </c>
      <c r="C20" s="170" t="s">
        <v>177</v>
      </c>
      <c r="D20" s="171"/>
    </row>
    <row r="21" spans="1:8" ht="31.8" x14ac:dyDescent="0.35">
      <c r="A21" s="32" t="s">
        <v>83</v>
      </c>
      <c r="B21" s="110">
        <v>120620</v>
      </c>
      <c r="C21" s="29"/>
      <c r="D21" s="29"/>
    </row>
    <row r="22" spans="1:8" ht="111" customHeight="1" x14ac:dyDescent="0.3">
      <c r="A22" s="32" t="s">
        <v>98</v>
      </c>
      <c r="B22" s="111">
        <v>10</v>
      </c>
      <c r="C22" s="170" t="s">
        <v>172</v>
      </c>
      <c r="D22" s="171"/>
      <c r="F22" s="123"/>
      <c r="G22" s="123"/>
    </row>
    <row r="23" spans="1:8" ht="15.6" x14ac:dyDescent="0.3">
      <c r="A23" s="172" t="s">
        <v>65</v>
      </c>
      <c r="B23" s="172"/>
      <c r="C23" s="172"/>
      <c r="D23" s="172"/>
    </row>
    <row r="24" spans="1:8" ht="31.2" x14ac:dyDescent="0.3">
      <c r="A24" s="25" t="s">
        <v>66</v>
      </c>
      <c r="B24" s="31">
        <v>2159</v>
      </c>
      <c r="C24" s="29"/>
      <c r="D24" s="22"/>
    </row>
    <row r="25" spans="1:8" x14ac:dyDescent="0.3">
      <c r="A25" s="23" t="s">
        <v>26</v>
      </c>
      <c r="B25" s="31">
        <v>136</v>
      </c>
      <c r="C25" s="29"/>
      <c r="D25" s="10"/>
    </row>
    <row r="26" spans="1:8" x14ac:dyDescent="0.3">
      <c r="A26" s="23" t="s">
        <v>27</v>
      </c>
      <c r="B26" s="31">
        <v>1353</v>
      </c>
      <c r="C26" s="30">
        <f>B26/B24</f>
        <v>0.62667901806391846</v>
      </c>
      <c r="D26" s="10"/>
      <c r="H26" t="s">
        <v>84</v>
      </c>
    </row>
    <row r="27" spans="1:8" ht="40.200000000000003" customHeight="1" x14ac:dyDescent="0.3">
      <c r="A27" s="23" t="s">
        <v>28</v>
      </c>
      <c r="B27" s="31">
        <v>1532</v>
      </c>
      <c r="C27" s="30">
        <f>B27/B24</f>
        <v>0.70958777211672075</v>
      </c>
      <c r="D27" s="117"/>
    </row>
    <row r="28" spans="1:8" ht="41.4" x14ac:dyDescent="0.3">
      <c r="A28" s="27"/>
      <c r="B28" s="12"/>
      <c r="C28" s="28" t="s">
        <v>88</v>
      </c>
      <c r="D28" s="28" t="s">
        <v>89</v>
      </c>
      <c r="E28" s="57"/>
    </row>
    <row r="29" spans="1:8" ht="19.2" customHeight="1" x14ac:dyDescent="0.3">
      <c r="A29" s="25" t="s">
        <v>67</v>
      </c>
      <c r="B29" s="107">
        <v>6.6210000000000004</v>
      </c>
      <c r="C29" s="113">
        <v>0</v>
      </c>
      <c r="D29" s="114">
        <v>0.89</v>
      </c>
    </row>
    <row r="30" spans="1:8" ht="109.2" customHeight="1" x14ac:dyDescent="0.3">
      <c r="A30" s="25" t="s">
        <v>76</v>
      </c>
      <c r="B30" s="112">
        <v>2</v>
      </c>
      <c r="C30" s="170" t="s">
        <v>174</v>
      </c>
      <c r="D30" s="171"/>
    </row>
    <row r="31" spans="1:8" ht="37.200000000000003" customHeight="1" x14ac:dyDescent="0.3">
      <c r="A31" s="25" t="s">
        <v>135</v>
      </c>
      <c r="B31" s="56">
        <v>25</v>
      </c>
      <c r="C31" s="115"/>
      <c r="D31" s="116"/>
      <c r="E31" s="58"/>
    </row>
    <row r="32" spans="1:8" ht="51" customHeight="1" x14ac:dyDescent="0.3">
      <c r="A32" s="53" t="s">
        <v>71</v>
      </c>
      <c r="B32" s="35" t="s">
        <v>37</v>
      </c>
      <c r="C32" s="35" t="s">
        <v>38</v>
      </c>
      <c r="D32" s="35" t="s">
        <v>40</v>
      </c>
      <c r="E32" s="35" t="s">
        <v>68</v>
      </c>
      <c r="F32" s="35" t="s">
        <v>41</v>
      </c>
      <c r="G32" s="35" t="s">
        <v>53</v>
      </c>
      <c r="H32" s="35" t="s">
        <v>73</v>
      </c>
    </row>
    <row r="33" spans="1:8" ht="18" x14ac:dyDescent="0.3">
      <c r="A33" s="108" t="s">
        <v>188</v>
      </c>
      <c r="B33" s="41" t="s">
        <v>155</v>
      </c>
      <c r="C33" s="41" t="s">
        <v>187</v>
      </c>
      <c r="D33" s="41" t="s">
        <v>191</v>
      </c>
      <c r="E33" s="41">
        <v>34787</v>
      </c>
      <c r="F33" s="41">
        <v>70</v>
      </c>
      <c r="G33" s="41"/>
      <c r="H33" s="41">
        <v>13452</v>
      </c>
    </row>
    <row r="34" spans="1:8" ht="18" x14ac:dyDescent="0.3">
      <c r="A34" s="108" t="s">
        <v>189</v>
      </c>
      <c r="B34" s="41" t="s">
        <v>155</v>
      </c>
      <c r="C34" s="41" t="s">
        <v>190</v>
      </c>
      <c r="D34" s="41" t="s">
        <v>192</v>
      </c>
      <c r="E34" s="41">
        <v>17970</v>
      </c>
      <c r="F34" s="41">
        <v>40</v>
      </c>
      <c r="G34" s="41"/>
      <c r="H34" s="41">
        <v>42644</v>
      </c>
    </row>
    <row r="35" spans="1:8" x14ac:dyDescent="0.3">
      <c r="A35" s="38" t="s">
        <v>69</v>
      </c>
      <c r="B35" s="41"/>
      <c r="C35" s="41"/>
      <c r="D35" s="41"/>
      <c r="E35" s="41"/>
      <c r="F35" s="41"/>
      <c r="G35" s="41"/>
      <c r="H35" s="41"/>
    </row>
    <row r="36" spans="1:8" ht="57.6" x14ac:dyDescent="0.3">
      <c r="A36" s="53" t="s">
        <v>75</v>
      </c>
      <c r="B36" s="35" t="s">
        <v>37</v>
      </c>
      <c r="C36" s="35" t="s">
        <v>38</v>
      </c>
      <c r="D36" s="35" t="s">
        <v>40</v>
      </c>
      <c r="E36" s="35" t="s">
        <v>77</v>
      </c>
      <c r="F36" s="35" t="s">
        <v>41</v>
      </c>
      <c r="G36" s="35" t="s">
        <v>53</v>
      </c>
      <c r="H36" s="35" t="s">
        <v>74</v>
      </c>
    </row>
    <row r="37" spans="1:8" ht="18" x14ac:dyDescent="0.3">
      <c r="A37" s="108" t="s">
        <v>182</v>
      </c>
      <c r="B37" s="41" t="s">
        <v>155</v>
      </c>
      <c r="C37" s="41">
        <v>2003</v>
      </c>
      <c r="D37" s="41">
        <v>384</v>
      </c>
      <c r="E37" s="41">
        <v>32716</v>
      </c>
      <c r="F37" s="41">
        <v>80</v>
      </c>
      <c r="G37" s="41"/>
      <c r="H37" s="41" t="s">
        <v>195</v>
      </c>
    </row>
    <row r="38" spans="1:8" ht="18" x14ac:dyDescent="0.3">
      <c r="A38" s="108" t="s">
        <v>183</v>
      </c>
      <c r="B38" s="41" t="s">
        <v>155</v>
      </c>
      <c r="C38" s="41">
        <v>2009</v>
      </c>
      <c r="D38" s="41">
        <v>345</v>
      </c>
      <c r="E38" s="41">
        <v>15715</v>
      </c>
      <c r="F38" s="41">
        <v>50</v>
      </c>
      <c r="G38" s="41"/>
      <c r="H38" s="41" t="s">
        <v>195</v>
      </c>
    </row>
    <row r="39" spans="1:8" x14ac:dyDescent="0.3">
      <c r="A39" s="38" t="s">
        <v>69</v>
      </c>
      <c r="B39" s="41"/>
      <c r="C39" s="41"/>
      <c r="D39" s="41"/>
      <c r="E39" s="41"/>
      <c r="F39" s="41"/>
      <c r="G39" s="41"/>
      <c r="H39" s="41"/>
    </row>
    <row r="40" spans="1:8" ht="57.6" x14ac:dyDescent="0.3">
      <c r="A40" s="53" t="s">
        <v>70</v>
      </c>
      <c r="B40" s="35" t="s">
        <v>37</v>
      </c>
      <c r="C40" s="35" t="s">
        <v>38</v>
      </c>
      <c r="D40" s="35" t="s">
        <v>72</v>
      </c>
      <c r="E40" s="35" t="s">
        <v>41</v>
      </c>
      <c r="F40" s="35" t="s">
        <v>53</v>
      </c>
      <c r="G40" s="35" t="s">
        <v>78</v>
      </c>
    </row>
    <row r="41" spans="1:8" ht="18" x14ac:dyDescent="0.3">
      <c r="A41" s="108" t="s">
        <v>182</v>
      </c>
      <c r="B41" s="41" t="s">
        <v>155</v>
      </c>
      <c r="C41" s="41">
        <v>1983</v>
      </c>
      <c r="D41" s="41">
        <v>350</v>
      </c>
      <c r="E41" s="41">
        <v>100</v>
      </c>
      <c r="F41" s="41"/>
      <c r="G41" s="41" t="s">
        <v>195</v>
      </c>
      <c r="H41" s="36"/>
    </row>
    <row r="42" spans="1:8" ht="18" x14ac:dyDescent="0.3">
      <c r="A42" s="108" t="s">
        <v>183</v>
      </c>
      <c r="B42" s="41" t="s">
        <v>155</v>
      </c>
      <c r="C42" s="41">
        <v>2009</v>
      </c>
      <c r="D42" s="41">
        <v>200</v>
      </c>
      <c r="E42" s="41">
        <v>30</v>
      </c>
      <c r="F42" s="41"/>
      <c r="G42" s="41" t="s">
        <v>195</v>
      </c>
      <c r="H42" s="36"/>
    </row>
    <row r="43" spans="1:8" x14ac:dyDescent="0.3">
      <c r="A43" s="38" t="s">
        <v>69</v>
      </c>
      <c r="B43" s="41"/>
      <c r="C43" s="41"/>
      <c r="D43" s="41"/>
      <c r="E43" s="41"/>
      <c r="F43" s="41"/>
      <c r="G43" s="41"/>
      <c r="H43" s="36"/>
    </row>
    <row r="44" spans="1:8" x14ac:dyDescent="0.3">
      <c r="H44" s="4"/>
    </row>
  </sheetData>
  <mergeCells count="11">
    <mergeCell ref="C30:D30"/>
    <mergeCell ref="A23:D23"/>
    <mergeCell ref="B1:D1"/>
    <mergeCell ref="A3:D3"/>
    <mergeCell ref="G9:J9"/>
    <mergeCell ref="C16:D16"/>
    <mergeCell ref="C20:D20"/>
    <mergeCell ref="C17:D17"/>
    <mergeCell ref="C18:D18"/>
    <mergeCell ref="C19:D19"/>
    <mergeCell ref="C22:D22"/>
  </mergeCells>
  <pageMargins left="0.7" right="0.7" top="0.75" bottom="0.75" header="0.3" footer="0.3"/>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8"/>
  <sheetViews>
    <sheetView view="pageBreakPreview" zoomScale="60" zoomScaleNormal="60" workbookViewId="0">
      <selection activeCell="B5" sqref="B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25.44140625" customWidth="1"/>
    <col min="12" max="12" width="42.44140625" customWidth="1"/>
    <col min="13" max="13" width="22.5546875" customWidth="1"/>
  </cols>
  <sheetData>
    <row r="1" spans="1:11" ht="49.5" customHeight="1" thickBot="1" x14ac:dyDescent="0.35">
      <c r="A1" s="7" t="s">
        <v>140</v>
      </c>
      <c r="B1" s="176" t="s">
        <v>198</v>
      </c>
      <c r="C1" s="177"/>
      <c r="D1" s="177"/>
      <c r="E1" s="74"/>
      <c r="F1" s="57"/>
    </row>
    <row r="2" spans="1:11" ht="21.75" customHeight="1" x14ac:dyDescent="0.3">
      <c r="A2" s="5"/>
      <c r="B2" s="6"/>
      <c r="C2" s="6"/>
      <c r="D2" s="6"/>
      <c r="E2" s="6"/>
    </row>
    <row r="3" spans="1:11" s="4" customFormat="1" ht="18" customHeight="1" x14ac:dyDescent="0.3">
      <c r="A3" s="162" t="s">
        <v>35</v>
      </c>
      <c r="B3" s="162"/>
      <c r="C3" s="162"/>
      <c r="D3" s="162"/>
      <c r="E3" s="75"/>
    </row>
    <row r="4" spans="1:11" ht="29.4" customHeight="1" x14ac:dyDescent="0.3">
      <c r="A4" s="40" t="s">
        <v>43</v>
      </c>
      <c r="B4" s="31">
        <v>40300</v>
      </c>
      <c r="C4" s="29"/>
      <c r="D4" s="22" t="s">
        <v>193</v>
      </c>
      <c r="E4" s="96"/>
    </row>
    <row r="5" spans="1:11" ht="28.8" x14ac:dyDescent="0.3">
      <c r="A5" s="23" t="s">
        <v>36</v>
      </c>
      <c r="B5" s="31"/>
      <c r="C5" s="34">
        <f>B5/B4</f>
        <v>0</v>
      </c>
      <c r="D5" s="22" t="s">
        <v>193</v>
      </c>
      <c r="E5" s="76"/>
    </row>
    <row r="6" spans="1:11" ht="28.8" x14ac:dyDescent="0.3">
      <c r="A6" s="23" t="s">
        <v>85</v>
      </c>
      <c r="B6" s="31">
        <v>1057</v>
      </c>
      <c r="C6" s="30">
        <f>B6/B4</f>
        <v>2.6228287841191068E-2</v>
      </c>
      <c r="D6" s="22" t="s">
        <v>193</v>
      </c>
      <c r="E6" s="76"/>
      <c r="F6" s="57"/>
    </row>
    <row r="7" spans="1:11" ht="43.2" x14ac:dyDescent="0.3">
      <c r="A7" s="59" t="s">
        <v>92</v>
      </c>
      <c r="B7" s="35" t="s">
        <v>37</v>
      </c>
      <c r="C7" s="35" t="s">
        <v>38</v>
      </c>
      <c r="D7" s="35" t="s">
        <v>40</v>
      </c>
      <c r="E7" s="35" t="s">
        <v>136</v>
      </c>
      <c r="F7" s="35" t="s">
        <v>42</v>
      </c>
      <c r="G7" s="35" t="s">
        <v>41</v>
      </c>
      <c r="H7" s="35" t="s">
        <v>53</v>
      </c>
      <c r="I7" s="35" t="s">
        <v>44</v>
      </c>
      <c r="J7" s="35" t="s">
        <v>51</v>
      </c>
      <c r="K7" s="35" t="s">
        <v>52</v>
      </c>
    </row>
    <row r="8" spans="1:11" s="37" customFormat="1" ht="43.2" x14ac:dyDescent="0.3">
      <c r="A8" s="104" t="s">
        <v>181</v>
      </c>
      <c r="B8" s="41" t="s">
        <v>180</v>
      </c>
      <c r="C8" s="41">
        <v>2009</v>
      </c>
      <c r="D8" s="41">
        <v>500</v>
      </c>
      <c r="E8" s="41">
        <v>2487</v>
      </c>
      <c r="F8" s="109">
        <v>105000</v>
      </c>
      <c r="G8" s="41">
        <v>70</v>
      </c>
      <c r="H8" s="41"/>
      <c r="I8" s="41">
        <v>93924</v>
      </c>
      <c r="J8" s="42">
        <v>20.725999999999999</v>
      </c>
      <c r="K8" s="100" t="s">
        <v>168</v>
      </c>
    </row>
    <row r="9" spans="1:11" s="37" customFormat="1" x14ac:dyDescent="0.3">
      <c r="A9" s="38"/>
      <c r="B9" s="41"/>
      <c r="C9" s="41"/>
      <c r="D9" s="41"/>
      <c r="E9" s="41"/>
      <c r="F9" s="41"/>
      <c r="G9" s="41"/>
      <c r="H9" s="41"/>
      <c r="I9" s="41"/>
      <c r="J9" s="42"/>
      <c r="K9" s="42"/>
    </row>
    <row r="10" spans="1:11" s="37" customFormat="1" ht="98.4" customHeight="1" x14ac:dyDescent="0.3">
      <c r="A10" s="82" t="s">
        <v>142</v>
      </c>
      <c r="B10" s="181" t="s">
        <v>169</v>
      </c>
      <c r="C10" s="182"/>
      <c r="D10" s="36"/>
      <c r="E10" s="36"/>
      <c r="F10" s="36"/>
      <c r="G10" s="36"/>
      <c r="H10" s="36"/>
      <c r="I10" s="36"/>
      <c r="J10" s="80"/>
      <c r="K10" s="80"/>
    </row>
    <row r="11" spans="1:11" s="37" customFormat="1" x14ac:dyDescent="0.3">
      <c r="A11" s="36"/>
      <c r="B11" s="36"/>
      <c r="C11" s="36"/>
      <c r="D11" s="36"/>
      <c r="E11" s="36"/>
      <c r="F11" s="36"/>
      <c r="G11" s="36"/>
      <c r="H11" s="36"/>
      <c r="I11" s="36"/>
      <c r="J11" s="80"/>
      <c r="K11" s="80"/>
    </row>
    <row r="12" spans="1:11" ht="46.95" customHeight="1" x14ac:dyDescent="0.3">
      <c r="A12" s="35" t="s">
        <v>39</v>
      </c>
      <c r="B12" s="35" t="s">
        <v>79</v>
      </c>
      <c r="C12" s="35" t="s">
        <v>137</v>
      </c>
      <c r="D12" s="35" t="s">
        <v>45</v>
      </c>
      <c r="E12" s="97"/>
      <c r="F12" s="37"/>
    </row>
    <row r="13" spans="1:11" ht="29.4" customHeight="1" x14ac:dyDescent="0.3">
      <c r="A13" s="178" t="s">
        <v>181</v>
      </c>
      <c r="B13" s="39" t="s">
        <v>46</v>
      </c>
      <c r="C13" s="43">
        <v>650</v>
      </c>
      <c r="D13" s="43">
        <v>6.8</v>
      </c>
      <c r="E13" s="77"/>
      <c r="F13" s="37"/>
    </row>
    <row r="14" spans="1:11" x14ac:dyDescent="0.3">
      <c r="A14" s="179"/>
      <c r="B14" s="39" t="s">
        <v>47</v>
      </c>
      <c r="C14" s="43">
        <v>1922</v>
      </c>
      <c r="D14" s="43">
        <v>41.3</v>
      </c>
      <c r="E14" s="77"/>
      <c r="F14" s="37"/>
    </row>
    <row r="15" spans="1:11" x14ac:dyDescent="0.3">
      <c r="A15" s="179"/>
      <c r="B15" s="39" t="s">
        <v>48</v>
      </c>
      <c r="C15" s="43">
        <v>1017</v>
      </c>
      <c r="D15" s="43">
        <v>14.6</v>
      </c>
      <c r="E15" s="77"/>
      <c r="F15" s="37"/>
    </row>
    <row r="16" spans="1:11" x14ac:dyDescent="0.3">
      <c r="A16" s="179"/>
      <c r="B16" s="39" t="s">
        <v>49</v>
      </c>
      <c r="C16" s="43">
        <v>190</v>
      </c>
      <c r="D16" s="43">
        <v>25</v>
      </c>
      <c r="E16" s="77"/>
      <c r="F16" s="37"/>
    </row>
    <row r="17" spans="1:6" x14ac:dyDescent="0.3">
      <c r="A17" s="179"/>
      <c r="B17" s="39" t="s">
        <v>50</v>
      </c>
      <c r="C17" s="43">
        <v>19</v>
      </c>
      <c r="D17" s="43">
        <v>1.6</v>
      </c>
      <c r="E17" s="77"/>
      <c r="F17" s="37"/>
    </row>
    <row r="18" spans="1:6" ht="28.8" x14ac:dyDescent="0.3">
      <c r="A18" s="180"/>
      <c r="B18" s="78" t="s">
        <v>138</v>
      </c>
      <c r="C18" s="43"/>
      <c r="D18" s="9"/>
    </row>
  </sheetData>
  <mergeCells count="4">
    <mergeCell ref="B1:D1"/>
    <mergeCell ref="A3:D3"/>
    <mergeCell ref="A13:A18"/>
    <mergeCell ref="B10:C10"/>
  </mergeCells>
  <pageMargins left="0.7" right="0.7" top="0.75" bottom="0.75" header="0.3" footer="0.3"/>
  <pageSetup paperSize="9" scale="5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2" zoomScale="60" zoomScaleNormal="70" workbookViewId="0">
      <selection activeCell="D27" sqref="D27"/>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140</v>
      </c>
      <c r="B1" s="176" t="s">
        <v>198</v>
      </c>
      <c r="C1" s="177"/>
      <c r="D1" s="57"/>
    </row>
    <row r="2" spans="1:4" ht="21.75" customHeight="1" x14ac:dyDescent="0.3">
      <c r="A2" s="5"/>
      <c r="B2" s="6"/>
      <c r="C2" s="6"/>
    </row>
    <row r="3" spans="1:4" s="4" customFormat="1" ht="18" customHeight="1" x14ac:dyDescent="0.3">
      <c r="A3" s="162" t="s">
        <v>59</v>
      </c>
      <c r="B3" s="162"/>
      <c r="C3" s="162"/>
    </row>
    <row r="4" spans="1:4" s="46" customFormat="1" ht="30" customHeight="1" x14ac:dyDescent="0.3">
      <c r="A4" s="47" t="s">
        <v>57</v>
      </c>
      <c r="B4" s="48" t="s">
        <v>159</v>
      </c>
      <c r="C4" s="29"/>
    </row>
    <row r="5" spans="1:4" s="46" customFormat="1" ht="30" customHeight="1" x14ac:dyDescent="0.3">
      <c r="A5" s="47" t="s">
        <v>58</v>
      </c>
      <c r="B5" s="101">
        <v>2712298</v>
      </c>
      <c r="C5" s="29"/>
    </row>
    <row r="6" spans="1:4" s="46" customFormat="1" ht="48" customHeight="1" x14ac:dyDescent="0.3">
      <c r="A6" s="47" t="s">
        <v>101</v>
      </c>
      <c r="B6" s="101">
        <v>1798738</v>
      </c>
      <c r="C6" s="29"/>
      <c r="D6" s="45"/>
    </row>
    <row r="7" spans="1:4" s="46" customFormat="1" ht="30" customHeight="1" x14ac:dyDescent="0.3">
      <c r="A7" s="47" t="s">
        <v>100</v>
      </c>
      <c r="B7" s="101">
        <v>631154</v>
      </c>
      <c r="C7" s="29"/>
      <c r="D7" s="45"/>
    </row>
    <row r="8" spans="1:4" s="46" customFormat="1" ht="28.8" x14ac:dyDescent="0.3">
      <c r="A8" s="47" t="s">
        <v>80</v>
      </c>
      <c r="B8" s="31">
        <v>0</v>
      </c>
      <c r="C8" s="29"/>
      <c r="D8" s="45"/>
    </row>
    <row r="9" spans="1:4" s="46" customFormat="1" x14ac:dyDescent="0.3">
      <c r="A9" s="51"/>
      <c r="B9" s="52"/>
      <c r="C9" s="52"/>
      <c r="D9" s="45"/>
    </row>
    <row r="10" spans="1:4" ht="29.4" customHeight="1" x14ac:dyDescent="0.3">
      <c r="A10" s="40" t="s">
        <v>54</v>
      </c>
      <c r="B10" s="102">
        <v>1.7</v>
      </c>
      <c r="C10" s="122" t="s">
        <v>161</v>
      </c>
    </row>
    <row r="11" spans="1:4" x14ac:dyDescent="0.3">
      <c r="A11" s="23" t="s">
        <v>56</v>
      </c>
      <c r="B11" s="31">
        <v>0</v>
      </c>
      <c r="C11" s="34" t="e">
        <f>B11/#REF!</f>
        <v>#REF!</v>
      </c>
    </row>
    <row r="12" spans="1:4" x14ac:dyDescent="0.3">
      <c r="A12" s="23" t="s">
        <v>55</v>
      </c>
      <c r="B12" s="31">
        <v>0</v>
      </c>
      <c r="C12" s="30" t="e">
        <f>B12/#REF!</f>
        <v>#REF!</v>
      </c>
    </row>
    <row r="13" spans="1:4" ht="57.6" x14ac:dyDescent="0.3">
      <c r="A13" s="49" t="s">
        <v>139</v>
      </c>
      <c r="B13" s="99" t="s">
        <v>162</v>
      </c>
      <c r="C13" s="122" t="s">
        <v>163</v>
      </c>
    </row>
    <row r="14" spans="1:4" ht="15.6" x14ac:dyDescent="0.3">
      <c r="A14" s="49" t="s">
        <v>102</v>
      </c>
      <c r="B14" s="101">
        <v>67083.09</v>
      </c>
      <c r="C14" s="29"/>
    </row>
    <row r="15" spans="1:4" ht="15.6" x14ac:dyDescent="0.3">
      <c r="A15" s="64" t="s">
        <v>103</v>
      </c>
      <c r="B15" s="103">
        <v>80788</v>
      </c>
      <c r="C15" s="29"/>
    </row>
    <row r="16" spans="1:4" ht="28.8" x14ac:dyDescent="0.3">
      <c r="A16" s="62" t="s">
        <v>63</v>
      </c>
      <c r="B16" s="95" t="s">
        <v>165</v>
      </c>
      <c r="C16" s="122" t="s">
        <v>167</v>
      </c>
    </row>
    <row r="17" spans="1:4" ht="28.8" x14ac:dyDescent="0.3">
      <c r="A17" s="62" t="s">
        <v>24</v>
      </c>
      <c r="B17" s="95" t="s">
        <v>164</v>
      </c>
      <c r="C17" s="63"/>
    </row>
    <row r="18" spans="1:4" ht="28.8" x14ac:dyDescent="0.3">
      <c r="A18" s="62" t="s">
        <v>86</v>
      </c>
      <c r="B18" s="95" t="s">
        <v>166</v>
      </c>
      <c r="C18" s="63"/>
      <c r="D18" s="57"/>
    </row>
    <row r="19" spans="1:4" ht="15.6" customHeight="1" x14ac:dyDescent="0.3">
      <c r="A19" s="183" t="s">
        <v>60</v>
      </c>
      <c r="B19" s="184"/>
      <c r="C19" s="183"/>
    </row>
    <row r="20" spans="1:4" ht="43.2" x14ac:dyDescent="0.3">
      <c r="A20" s="40" t="s">
        <v>61</v>
      </c>
      <c r="B20" s="98">
        <v>1.04</v>
      </c>
      <c r="C20" s="122" t="s">
        <v>160</v>
      </c>
    </row>
    <row r="21" spans="1:4" ht="15.6" x14ac:dyDescent="0.3">
      <c r="A21" s="49" t="s">
        <v>104</v>
      </c>
      <c r="B21" s="101">
        <v>40871</v>
      </c>
      <c r="C21" s="29"/>
    </row>
    <row r="22" spans="1:4" ht="15.6" x14ac:dyDescent="0.3">
      <c r="A22" s="49" t="s">
        <v>105</v>
      </c>
      <c r="B22" s="101">
        <v>48490</v>
      </c>
      <c r="C22" s="29"/>
    </row>
    <row r="23" spans="1:4" ht="28.8" x14ac:dyDescent="0.3">
      <c r="A23" s="50" t="s">
        <v>62</v>
      </c>
      <c r="B23" s="95" t="s">
        <v>165</v>
      </c>
      <c r="C23" s="29"/>
    </row>
    <row r="24" spans="1:4" ht="28.8" x14ac:dyDescent="0.3">
      <c r="A24" s="50" t="s">
        <v>24</v>
      </c>
      <c r="B24" s="95" t="s">
        <v>164</v>
      </c>
      <c r="C24" s="29"/>
    </row>
    <row r="25" spans="1:4" ht="28.8" x14ac:dyDescent="0.3">
      <c r="A25" s="50" t="s">
        <v>64</v>
      </c>
      <c r="B25" s="95" t="s">
        <v>166</v>
      </c>
      <c r="C25" s="29"/>
    </row>
    <row r="26" spans="1:4" x14ac:dyDescent="0.3">
      <c r="A26" s="57"/>
    </row>
  </sheetData>
  <mergeCells count="3">
    <mergeCell ref="B1:C1"/>
    <mergeCell ref="A3:C3"/>
    <mergeCell ref="A19:C19"/>
  </mergeCells>
  <pageMargins left="0.7" right="0.7" top="0.75" bottom="0.75" header="0.3" footer="0.3"/>
  <pageSetup paperSize="9"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'Par aglo. un dec.kan.'!Drukas_apgabals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2020-03-30T07:37:10Z</dcterms:modified>
</cp:coreProperties>
</file>