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EE1C5DE-09B5-4923-ACB3-D355D77A5EB8}"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 name="_xlnm.Print_Area" localSheetId="2">Ūdenssaimniec_ESOŠS_VĒRTĒJUMS!$A$1:$H$48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7" l="1"/>
  <c r="D7" i="7"/>
  <c r="D10" i="7"/>
  <c r="D10" i="8"/>
  <c r="H19" i="1" l="1"/>
  <c r="H11" i="1"/>
  <c r="H35" i="1" l="1"/>
  <c r="H28" i="1"/>
  <c r="H23" i="1"/>
  <c r="H15" i="1"/>
  <c r="C27" i="7" l="1"/>
  <c r="C26" i="7"/>
  <c r="C12" i="9"/>
  <c r="C11" i="9"/>
  <c r="C5" i="8"/>
  <c r="C6" i="8"/>
  <c r="C10" i="7"/>
  <c r="B10" i="7"/>
  <c r="C7" i="7"/>
  <c r="C8" i="7"/>
  <c r="D23" i="1" l="1"/>
  <c r="D15" i="1"/>
  <c r="D28" i="1"/>
  <c r="D19" i="1"/>
  <c r="D35" i="1"/>
  <c r="D11" i="1" l="1"/>
</calcChain>
</file>

<file path=xl/sharedStrings.xml><?xml version="1.0" encoding="utf-8"?>
<sst xmlns="http://schemas.openxmlformats.org/spreadsheetml/2006/main" count="275" uniqueCount="198">
  <si>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</si>
  <si>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</si>
  <si>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</si>
  <si>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</si>
  <si>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</si>
  <si>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</si>
  <si>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</si>
  <si>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</si>
  <si>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</si>
  <si>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</si>
  <si>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</si>
  <si>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</si>
  <si>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</si>
  <si>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</si>
  <si>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</si>
  <si>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</si>
  <si>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</si>
  <si>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</si>
  <si>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</si>
  <si>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</si>
  <si>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</si>
  <si>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</si>
  <si>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</si>
  <si>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</si>
  <si>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</si>
  <si>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</si>
  <si>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</si>
  <si>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</si>
  <si>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</si>
  <si>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</si>
  <si>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</si>
  <si>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</si>
  <si>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</si>
  <si>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</si>
  <si>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</si>
  <si>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</si>
  <si>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</si>
  <si>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</si>
  <si>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</si>
  <si>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</si>
  <si>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</si>
  <si>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</si>
  <si>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</si>
  <si>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</si>
  <si>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</si>
  <si>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</si>
  <si>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</si>
  <si>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</si>
  <si>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</si>
  <si>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</si>
  <si>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</si>
  <si>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</si>
  <si>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</si>
  <si>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</si>
  <si>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</si>
  <si>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</si>
  <si>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</si>
  <si>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</si>
  <si>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</si>
  <si>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</si>
  <si>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</si>
  <si>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</si>
  <si>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</si>
  <si>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</si>
  <si>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</si>
  <si>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</si>
  <si>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</si>
  <si>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</si>
  <si>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</si>
  <si>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</si>
  <si>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</si>
  <si>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</si>
  <si>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</si>
  <si>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</si>
  <si>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</si>
  <si>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</si>
  <si>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</si>
  <si>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</si>
  <si>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</si>
  <si>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</si>
  <si>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</si>
  <si>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</si>
  <si>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</si>
  <si>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</si>
  <si>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</si>
  <si>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</si>
  <si>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</si>
  <si>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</si>
  <si>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</si>
  <si>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</si>
  <si>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</si>
  <si>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</si>
  <si>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</si>
  <si>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</si>
  <si>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</si>
  <si>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</si>
  <si>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</si>
  <si>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</si>
  <si>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</si>
  <si>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</si>
  <si>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</si>
  <si>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</si>
  <si>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</si>
  <si>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</si>
  <si>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</si>
  <si>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</si>
  <si>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</si>
  <si>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</si>
  <si>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</si>
  <si>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</si>
  <si>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</si>
  <si>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</si>
  <si>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</si>
  <si>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</si>
  <si>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</si>
  <si>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</si>
  <si>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</si>
  <si>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</si>
  <si>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</si>
  <si>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</si>
  <si>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</si>
  <si>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</si>
  <si>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</si>
  <si>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</si>
  <si>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</si>
  <si>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</si>
  <si>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</si>
  <si>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</si>
  <si>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</si>
  <si>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</si>
  <si>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</si>
  <si>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</si>
  <si>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</si>
  <si>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</si>
  <si>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</si>
  <si>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</si>
  <si>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</si>
  <si>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</si>
  <si>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</si>
  <si>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</si>
  <si>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</si>
  <si>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</si>
  <si>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</si>
  <si>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NAI Daugavsala</t>
  </si>
  <si>
    <t>SIA "Jēkabpils ūdens"</t>
  </si>
  <si>
    <t>1989/2009</t>
  </si>
  <si>
    <t>pastāv</t>
  </si>
  <si>
    <t>izstrādāts, bet vēl nedarbojas</t>
  </si>
  <si>
    <t>SIA "Jēkabpils ūdes"</t>
  </si>
  <si>
    <t>Veseļu iela 1, urbums Nr.1</t>
  </si>
  <si>
    <t>Veseļu iela 1, urbums Nr.2</t>
  </si>
  <si>
    <t>Veseļu iela 1, urbums Nr.3</t>
  </si>
  <si>
    <t>Veseļu iela 1, urbums Nr.4</t>
  </si>
  <si>
    <t>Veseļu iela 1, urbums Nr.5</t>
  </si>
  <si>
    <t>Viestura iela 51A</t>
  </si>
  <si>
    <t>Kārklu iela 6, urbums Nr.1</t>
  </si>
  <si>
    <t>Kārklu iela 6, urbums Nr.2</t>
  </si>
  <si>
    <t>ŪAS Vesļu iela 3</t>
  </si>
  <si>
    <t>ŪAS Viestura iela 51A</t>
  </si>
  <si>
    <t>ŪAS Kārklu  iela 6</t>
  </si>
  <si>
    <t>1986/2004</t>
  </si>
  <si>
    <t>jā</t>
  </si>
  <si>
    <t>31.12.2021.</t>
  </si>
  <si>
    <t>ŪAS "Veseļi" rezervuārs 2.gabx1000m.kub</t>
  </si>
  <si>
    <t xml:space="preserve">Veidojas, pagaidām SIA "Jēkabpils ūdens" </t>
  </si>
  <si>
    <t>Aizbīdņu nomaiņa</t>
  </si>
  <si>
    <t>Hidrantunomaiņa</t>
  </si>
  <si>
    <t>x</t>
  </si>
  <si>
    <t xml:space="preserve">Dūņu apsaimniekošana – nepieciešamās infrastruktūras uzlabojumi (Dūņu lauku drenāžas nomaiņa, jumta izbūve dūņu apsaimniekošanas laukam) </t>
  </si>
  <si>
    <t>6+1</t>
  </si>
  <si>
    <t>225(583)</t>
  </si>
  <si>
    <t>82(206)*</t>
  </si>
  <si>
    <t>Pašreiz darām mazus remontdarbus. Visu cenšaemies izdarīt ar saviem līdzekļiem. Varbūt paprasām pašvaldībai.</t>
  </si>
  <si>
    <t>Pieturamies pie 2015.g. TEP un tur esošā plāna</t>
  </si>
  <si>
    <t>Slāpekļa un fosfora rādītāji ir uz robežas, tad pāri, tad zem. Vajadzētu iespējams kādu uzlabojumu, lai ir droši</t>
  </si>
  <si>
    <t>Ir liels infiltrācijas apjoms, kā rezultātā attīrīšanas process nav pilnvērtīgs. Jānovērš infiltrācija</t>
  </si>
  <si>
    <t>slapjās dūņas</t>
  </si>
  <si>
    <t>Dūņas tiek noglabātas dūņu laukā. IR viens apsaimniekošanas lauks, kur tiek sajaukts ar skaidām un tiek nodoti vis kaut kur. Paši aizvedam un atdodam.</t>
  </si>
  <si>
    <t>Pašvaldība ir iedalījusi 45 000, bet nav izdomāta kārtība, kā līdzekļi tiks piešķirti.</t>
  </si>
  <si>
    <t>21830 kuriem ir reāli nodrošināt centralizētos pakalpojumus</t>
  </si>
  <si>
    <t>975 cilvēki kuriem šobrīd nav ekonomiski pamatoti būvēt centralizētos tīklus. Atrodas dažādās ieliņās un vietiņās visā Jēkabpilī. Mainīsies ekonomiskā situācija, mainīsies skaitļi.</t>
  </si>
  <si>
    <t>Vairāk robežas mainīt neplāno</t>
  </si>
  <si>
    <t>Citi pārbūvējamie un atjaunojamie ūdensapgāde sistēmas infrastruktūras objekti</t>
  </si>
  <si>
    <t>JĒKABPILS PILSĒTA</t>
  </si>
  <si>
    <t>2015.g.</t>
  </si>
  <si>
    <t>Šobrīd uzņēmums spēj segt visas savas saistības, jo ir papildus ieņēmu no papildus darbības.</t>
  </si>
  <si>
    <t>Ir trīs sūkņu stacijas vecākas par 20.g., kas novada notekūdeņus uz NAI, no dz/betona grodiem 6 m dziļumā, kas ir zemāk par daugavas ūdeņiem un tiek uztverti un pārsūknēti. Problēmu papildina pienākošie tīkli, kas arī uzņem Daugavas ūdeņus un novada uz šo sūkņu staciju. Jāplāno tīklu nomaiņa un sūkņu staciju hermetizācija (nomaiņa), lai mazinātu infiltrācijas apjomus</t>
  </si>
  <si>
    <t>Ved tikai paši, bija arī privātais, bet tam ir lielāka cena, kā rezultātā varis nav.
Ir viens konteiners, kur nodod un nosaka rādītājus. Pie pieņemšanas vajag izbūvēt tvertni ~10m3, kurā asnenizācijas notekūdeņus atškaidīt un dozēt pirms padošanas attīrīšanas iekārtās.</t>
  </si>
  <si>
    <t>2015.gada 26.novembra lēmums Nr.377</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</si>
  <si>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</si>
  <si>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</si>
  <si>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</si>
  <si>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</si>
  <si>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JĒAKBAPILS PILSĒTA</t>
  </si>
  <si>
    <t>SIA "Jēkabapils ūdens"</t>
  </si>
  <si>
    <t>20.02.2020.</t>
  </si>
  <si>
    <t>Lilija Berģe</t>
  </si>
  <si>
    <t>lilija.berge@jekabpilsudens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</si>
</sst>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0"/>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2" fillId="0" borderId="0"/>
    <xf numFmtId="9" fontId="26" fillId="0" borderId="0" applyFont="0" applyFill="0" applyBorder="0" applyAlignment="0" applyProtection="0"/>
    <xf numFmtId="0" fontId="30" fillId="0" borderId="0" applyNumberFormat="0" applyFill="0" applyBorder="0" applyAlignment="0" applyProtection="0"/>
  </cellStyleXfs>
  <cellXfs count="166">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14" fillId="4" borderId="1" xfId="0" applyNumberFormat="1" applyFont="1" applyFill="1" applyBorder="1" applyAlignment="1">
      <alignment horizontal="right" wrapText="1"/>
    </xf>
    <xf numFmtId="0" fontId="25" fillId="0" borderId="1" xfId="0" applyFont="1" applyFill="1" applyBorder="1" applyAlignment="1">
      <alignment horizontal="center" vertical="center" wrapText="1"/>
    </xf>
    <xf numFmtId="0" fontId="0" fillId="4" borderId="1" xfId="0" applyNumberFormat="1" applyFill="1" applyBorder="1" applyAlignment="1">
      <alignment vertical="top"/>
    </xf>
    <xf numFmtId="0" fontId="3" fillId="4" borderId="1" xfId="0" applyNumberFormat="1" applyFont="1" applyFill="1" applyBorder="1" applyAlignment="1">
      <alignment vertical="top"/>
    </xf>
    <xf numFmtId="4" fontId="0" fillId="4" borderId="1" xfId="0" applyNumberFormat="1" applyFill="1" applyBorder="1" applyAlignment="1">
      <alignment vertical="top"/>
    </xf>
    <xf numFmtId="0" fontId="27" fillId="4" borderId="1" xfId="0" applyFont="1" applyFill="1" applyBorder="1" applyAlignment="1">
      <alignment horizontal="center" vertical="center" wrapText="1"/>
    </xf>
    <xf numFmtId="4" fontId="0" fillId="0" borderId="1" xfId="0" applyNumberFormat="1" applyFill="1" applyBorder="1" applyAlignment="1">
      <alignment vertical="top"/>
    </xf>
    <xf numFmtId="10" fontId="0" fillId="0" borderId="1" xfId="2" applyNumberFormat="1" applyFont="1" applyBorder="1" applyAlignment="1">
      <alignment vertical="top"/>
    </xf>
    <xf numFmtId="0" fontId="0" fillId="0" borderId="0" xfId="0" applyAlignment="1"/>
    <xf numFmtId="0" fontId="0" fillId="0" borderId="4" xfId="0" applyBorder="1" applyAlignment="1">
      <alignment horizontal="center" vertical="center"/>
    </xf>
    <xf numFmtId="0" fontId="20" fillId="0" borderId="1" xfId="0" applyFont="1" applyBorder="1"/>
    <xf numFmtId="0" fontId="3" fillId="4" borderId="1" xfId="0" applyFont="1" applyFill="1" applyBorder="1" applyAlignment="1">
      <alignment vertical="top" wrapText="1"/>
    </xf>
    <xf numFmtId="0" fontId="0" fillId="4" borderId="8" xfId="0" applyFill="1" applyBorder="1" applyAlignment="1">
      <alignment horizontal="center" vertical="center"/>
    </xf>
    <xf numFmtId="0" fontId="0" fillId="4" borderId="8" xfId="0" applyFill="1" applyBorder="1"/>
    <xf numFmtId="0" fontId="0" fillId="0" borderId="0" xfId="0" applyBorder="1" applyAlignment="1">
      <alignment wrapText="1"/>
    </xf>
    <xf numFmtId="3" fontId="20" fillId="4" borderId="1" xfId="0" applyNumberFormat="1" applyFont="1" applyFill="1" applyBorder="1" applyAlignment="1">
      <alignment vertical="top" wrapText="1"/>
    </xf>
    <xf numFmtId="0" fontId="7" fillId="3" borderId="6" xfId="0" applyFont="1" applyFill="1" applyBorder="1" applyAlignment="1">
      <alignment horizontal="center" vertical="center" wrapText="1"/>
    </xf>
    <xf numFmtId="0" fontId="0" fillId="0" borderId="0" xfId="0" applyAlignment="1">
      <alignment horizontal="center" vertical="center"/>
    </xf>
    <xf numFmtId="0" fontId="7" fillId="3" borderId="21" xfId="0" applyFont="1" applyFill="1" applyBorder="1" applyAlignment="1">
      <alignment horizontal="center"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0" fillId="4" borderId="6" xfId="3"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9" fillId="0" borderId="8" xfId="0" applyFont="1" applyBorder="1" applyAlignment="1">
      <alignment horizontal="center" wrapText="1"/>
    </xf>
    <xf numFmtId="0" fontId="29" fillId="0" borderId="10" xfId="0" applyFont="1" applyBorder="1" applyAlignment="1">
      <alignment horizontal="center" wrapText="1"/>
    </xf>
    <xf numFmtId="0" fontId="29" fillId="0" borderId="9" xfId="0" applyFont="1" applyBorder="1" applyAlignment="1">
      <alignment horizont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4">
    <cellStyle name="Hipersaite" xfId="3" builtinId="8"/>
    <cellStyle name="Normal 2" xfId="1" xr:uid="{00000000-0005-0000-0000-000001000000}"/>
    <cellStyle name="Parasts" xfId="0" builtinId="0"/>
    <cellStyle name="Procenti"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lija.berge@jekabpilsude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abSelected="1" view="pageBreakPreview" topLeftCell="A12" zoomScale="80" zoomScaleNormal="80" zoomScaleSheetLayoutView="80" workbookViewId="0">
      <selection activeCell="D15" activeCellId="1" sqref="D11 D15"/>
    </sheetView>
  </sheetViews>
  <sheetFormatPr defaultRowHeight="14.4" x14ac:dyDescent="0.3"/>
  <cols>
    <col min="1" max="1" width="37.77734375" style="3" customWidth="1"/>
    <col min="2" max="2" width="19.44140625" customWidth="1"/>
    <col min="3" max="3" width="20.33203125" customWidth="1"/>
    <col min="4" max="4" width="23.6640625" customWidth="1"/>
    <col min="5" max="5" width="40.6640625" customWidth="1"/>
    <col min="6" max="6" width="21.5546875" customWidth="1"/>
    <col min="7" max="7" width="19.77734375" customWidth="1"/>
    <col min="8" max="8" width="19.88671875" customWidth="1"/>
    <col min="10" max="10" width="42.44140625" customWidth="1"/>
    <col min="11" max="11" width="22.5546875" customWidth="1"/>
  </cols>
  <sheetData>
    <row r="1" spans="1:8" ht="49.5" customHeight="1" thickBot="1" x14ac:dyDescent="0.35">
      <c r="A1" s="7" t="s">
        <v>139</v>
      </c>
      <c r="B1" s="137" t="s">
        <v>193</v>
      </c>
      <c r="C1" s="138"/>
      <c r="D1" s="138"/>
    </row>
    <row r="2" spans="1:8" ht="49.5" customHeight="1" thickBot="1" x14ac:dyDescent="0.35">
      <c r="A2" s="103" t="s">
        <v>189</v>
      </c>
      <c r="B2" s="139" t="s">
        <v>194</v>
      </c>
      <c r="C2" s="140"/>
      <c r="D2" s="141"/>
      <c r="E2" s="104"/>
      <c r="F2" s="104"/>
      <c r="G2" s="104"/>
    </row>
    <row r="3" spans="1:8" ht="49.5" customHeight="1" thickBot="1" x14ac:dyDescent="0.35">
      <c r="A3" s="103" t="s">
        <v>190</v>
      </c>
      <c r="B3" s="139" t="s">
        <v>195</v>
      </c>
      <c r="C3" s="140"/>
      <c r="D3" s="141"/>
      <c r="E3" s="104"/>
      <c r="F3" s="104"/>
      <c r="G3" s="104"/>
    </row>
    <row r="4" spans="1:8" ht="49.2" customHeight="1" thickBot="1" x14ac:dyDescent="0.35">
      <c r="A4" s="103" t="s">
        <v>191</v>
      </c>
      <c r="B4" s="139" t="s">
        <v>196</v>
      </c>
      <c r="C4" s="140"/>
      <c r="D4" s="141"/>
      <c r="E4" s="104"/>
      <c r="F4" s="104"/>
      <c r="G4" s="104"/>
    </row>
    <row r="5" spans="1:8" ht="65.400000000000006" customHeight="1" thickBot="1" x14ac:dyDescent="0.35">
      <c r="A5" s="105" t="s">
        <v>192</v>
      </c>
      <c r="B5" s="142" t="s">
        <v>197</v>
      </c>
      <c r="C5" s="140"/>
      <c r="D5" s="141"/>
      <c r="E5" s="104"/>
      <c r="F5" s="104"/>
      <c r="G5" s="104"/>
    </row>
    <row r="6" spans="1:8" ht="21.75" customHeight="1" x14ac:dyDescent="0.3">
      <c r="A6" s="5"/>
      <c r="B6" s="6"/>
      <c r="C6" s="6"/>
      <c r="D6" s="6"/>
    </row>
    <row r="7" spans="1:8" s="4" customFormat="1" ht="18" customHeight="1" x14ac:dyDescent="0.3">
      <c r="A7" s="110" t="s">
        <v>109</v>
      </c>
      <c r="B7" s="110"/>
      <c r="C7" s="110"/>
      <c r="D7" s="110"/>
      <c r="E7" s="115" t="s">
        <v>110</v>
      </c>
      <c r="F7" s="115"/>
      <c r="G7" s="115"/>
      <c r="H7" s="115"/>
    </row>
    <row r="8" spans="1:8" ht="55.5" customHeight="1" x14ac:dyDescent="0.3">
      <c r="A8" s="112" t="s">
        <v>7</v>
      </c>
      <c r="B8" s="112" t="s">
        <v>91</v>
      </c>
      <c r="C8" s="112" t="s">
        <v>124</v>
      </c>
      <c r="D8" s="111" t="s">
        <v>21</v>
      </c>
      <c r="E8" s="116" t="s">
        <v>7</v>
      </c>
      <c r="F8" s="116" t="s">
        <v>111</v>
      </c>
      <c r="G8" s="116" t="s">
        <v>9</v>
      </c>
      <c r="H8" s="117" t="s">
        <v>21</v>
      </c>
    </row>
    <row r="9" spans="1:8" ht="94.2" customHeight="1" x14ac:dyDescent="0.3">
      <c r="A9" s="112"/>
      <c r="B9" s="112"/>
      <c r="C9" s="112"/>
      <c r="D9" s="111"/>
      <c r="E9" s="116"/>
      <c r="F9" s="116"/>
      <c r="G9" s="116"/>
      <c r="H9" s="117"/>
    </row>
    <row r="10" spans="1:8" x14ac:dyDescent="0.3">
      <c r="A10" s="107" t="s">
        <v>17</v>
      </c>
      <c r="B10" s="107"/>
      <c r="C10" s="107"/>
      <c r="D10" s="107"/>
      <c r="E10" s="120" t="s">
        <v>129</v>
      </c>
      <c r="F10" s="120"/>
      <c r="G10" s="120"/>
      <c r="H10" s="120"/>
    </row>
    <row r="11" spans="1:8" ht="46.95" customHeight="1" x14ac:dyDescent="0.3">
      <c r="A11" s="18" t="s">
        <v>18</v>
      </c>
      <c r="B11" s="8"/>
      <c r="C11" s="17" t="s">
        <v>170</v>
      </c>
      <c r="D11" s="8">
        <f>D12+D13+D14</f>
        <v>2663224</v>
      </c>
      <c r="E11" s="69" t="s">
        <v>125</v>
      </c>
      <c r="F11" s="70"/>
      <c r="G11" s="71" t="s">
        <v>171</v>
      </c>
      <c r="H11" s="70">
        <f>H12+H13+H14</f>
        <v>926565</v>
      </c>
    </row>
    <row r="12" spans="1:8" x14ac:dyDescent="0.3">
      <c r="A12" s="19" t="s">
        <v>0</v>
      </c>
      <c r="B12" s="45">
        <v>8.8000000000000007</v>
      </c>
      <c r="C12" s="9"/>
      <c r="D12" s="56">
        <v>2609224</v>
      </c>
      <c r="E12" s="123" t="s">
        <v>115</v>
      </c>
      <c r="F12" s="125">
        <v>4.28</v>
      </c>
      <c r="G12" s="129"/>
      <c r="H12" s="127">
        <v>926565</v>
      </c>
    </row>
    <row r="13" spans="1:8" x14ac:dyDescent="0.3">
      <c r="A13" s="19" t="s">
        <v>1</v>
      </c>
      <c r="B13" s="45">
        <v>0.4</v>
      </c>
      <c r="C13" s="9"/>
      <c r="D13" s="56">
        <v>54000</v>
      </c>
      <c r="E13" s="124"/>
      <c r="F13" s="126"/>
      <c r="G13" s="130"/>
      <c r="H13" s="128"/>
    </row>
    <row r="14" spans="1:8" x14ac:dyDescent="0.3">
      <c r="A14" s="19" t="s">
        <v>4</v>
      </c>
      <c r="B14" s="45"/>
      <c r="C14" s="9"/>
      <c r="D14" s="31">
        <v>0</v>
      </c>
      <c r="E14" s="19" t="s">
        <v>4</v>
      </c>
      <c r="F14" s="45"/>
      <c r="G14" s="9"/>
      <c r="H14" s="31">
        <v>0</v>
      </c>
    </row>
    <row r="15" spans="1:8" ht="62.4" x14ac:dyDescent="0.3">
      <c r="A15" s="20" t="s">
        <v>20</v>
      </c>
      <c r="B15" s="12"/>
      <c r="C15" s="13"/>
      <c r="D15" s="14">
        <f>D16+D17+D18</f>
        <v>189000</v>
      </c>
      <c r="E15" s="72" t="s">
        <v>126</v>
      </c>
      <c r="F15" s="73"/>
      <c r="G15" s="74"/>
      <c r="H15" s="75">
        <f>H16+H17+H18</f>
        <v>0</v>
      </c>
    </row>
    <row r="16" spans="1:8" x14ac:dyDescent="0.3">
      <c r="A16" s="19" t="s">
        <v>2</v>
      </c>
      <c r="B16" s="45">
        <v>3</v>
      </c>
      <c r="C16" s="9"/>
      <c r="D16" s="56">
        <v>189000</v>
      </c>
      <c r="E16" s="19" t="s">
        <v>116</v>
      </c>
      <c r="F16" s="45"/>
      <c r="G16" s="9"/>
      <c r="H16" s="56">
        <v>0</v>
      </c>
    </row>
    <row r="17" spans="1:9" ht="41.4" x14ac:dyDescent="0.3">
      <c r="A17" s="19" t="s">
        <v>12</v>
      </c>
      <c r="B17" s="45"/>
      <c r="C17" s="9"/>
      <c r="D17" s="56">
        <v>0</v>
      </c>
      <c r="E17" s="19" t="s">
        <v>117</v>
      </c>
      <c r="F17" s="45"/>
      <c r="G17" s="9"/>
      <c r="H17" s="56">
        <v>0</v>
      </c>
    </row>
    <row r="18" spans="1:9" ht="30.75" customHeight="1" x14ac:dyDescent="0.3">
      <c r="A18" s="19" t="s">
        <v>11</v>
      </c>
      <c r="B18" s="45"/>
      <c r="C18" s="9"/>
      <c r="D18" s="56">
        <v>0</v>
      </c>
      <c r="E18" s="19" t="s">
        <v>118</v>
      </c>
      <c r="F18" s="45"/>
      <c r="G18" s="9"/>
      <c r="H18" s="56">
        <v>0</v>
      </c>
    </row>
    <row r="19" spans="1:9" ht="63" customHeight="1" x14ac:dyDescent="0.3">
      <c r="A19" s="18" t="s">
        <v>19</v>
      </c>
      <c r="B19" s="8"/>
      <c r="C19" s="17" t="s">
        <v>22</v>
      </c>
      <c r="D19" s="8">
        <f>D20+D21+D22</f>
        <v>0</v>
      </c>
      <c r="E19" s="69" t="s">
        <v>127</v>
      </c>
      <c r="F19" s="70"/>
      <c r="G19" s="71" t="s">
        <v>22</v>
      </c>
      <c r="H19" s="70">
        <f>H21+H20+H22</f>
        <v>0</v>
      </c>
    </row>
    <row r="20" spans="1:9" x14ac:dyDescent="0.3">
      <c r="A20" s="19" t="s">
        <v>0</v>
      </c>
      <c r="B20" s="45" t="s">
        <v>167</v>
      </c>
      <c r="C20" s="9"/>
      <c r="D20" s="56">
        <v>0</v>
      </c>
      <c r="E20" s="123" t="s">
        <v>1</v>
      </c>
      <c r="F20" s="131"/>
      <c r="G20" s="113"/>
      <c r="H20" s="118">
        <v>0</v>
      </c>
    </row>
    <row r="21" spans="1:9" x14ac:dyDescent="0.3">
      <c r="A21" s="19" t="s">
        <v>1</v>
      </c>
      <c r="B21" s="45" t="s">
        <v>167</v>
      </c>
      <c r="C21" s="9"/>
      <c r="D21" s="56">
        <v>0</v>
      </c>
      <c r="E21" s="124"/>
      <c r="F21" s="132"/>
      <c r="G21" s="114"/>
      <c r="H21" s="119"/>
    </row>
    <row r="22" spans="1:9" x14ac:dyDescent="0.3">
      <c r="A22" s="19" t="s">
        <v>4</v>
      </c>
      <c r="B22" s="45" t="s">
        <v>167</v>
      </c>
      <c r="C22" s="9"/>
      <c r="D22" s="31">
        <v>0</v>
      </c>
      <c r="E22" s="19" t="s">
        <v>4</v>
      </c>
      <c r="F22" s="45"/>
      <c r="G22" s="9"/>
      <c r="H22" s="31">
        <v>0</v>
      </c>
    </row>
    <row r="23" spans="1:9" ht="78" x14ac:dyDescent="0.3">
      <c r="A23" s="20" t="s">
        <v>112</v>
      </c>
      <c r="B23" s="12"/>
      <c r="C23" s="13"/>
      <c r="D23" s="14">
        <f>D24+D25+D26</f>
        <v>0</v>
      </c>
      <c r="E23" s="72" t="s">
        <v>128</v>
      </c>
      <c r="F23" s="73"/>
      <c r="G23" s="74"/>
      <c r="H23" s="75">
        <f>H24+H25+H26</f>
        <v>0</v>
      </c>
    </row>
    <row r="24" spans="1:9" x14ac:dyDescent="0.3">
      <c r="A24" s="19" t="s">
        <v>2</v>
      </c>
      <c r="B24" s="45" t="s">
        <v>167</v>
      </c>
      <c r="C24" s="9"/>
      <c r="D24" s="56">
        <v>0</v>
      </c>
      <c r="E24" s="19" t="s">
        <v>116</v>
      </c>
      <c r="F24" s="45"/>
      <c r="G24" s="9"/>
      <c r="H24" s="56">
        <v>0</v>
      </c>
    </row>
    <row r="25" spans="1:9" ht="41.4" x14ac:dyDescent="0.3">
      <c r="A25" s="19" t="s">
        <v>12</v>
      </c>
      <c r="B25" s="45" t="s">
        <v>167</v>
      </c>
      <c r="C25" s="9"/>
      <c r="D25" s="56">
        <v>0</v>
      </c>
      <c r="E25" s="19" t="s">
        <v>117</v>
      </c>
      <c r="F25" s="45"/>
      <c r="G25" s="9"/>
      <c r="H25" s="56">
        <v>0</v>
      </c>
    </row>
    <row r="26" spans="1:9" ht="27.6" x14ac:dyDescent="0.3">
      <c r="A26" s="19" t="s">
        <v>11</v>
      </c>
      <c r="B26" s="45" t="s">
        <v>167</v>
      </c>
      <c r="C26" s="9"/>
      <c r="D26" s="56">
        <v>0</v>
      </c>
      <c r="E26" s="19" t="s">
        <v>118</v>
      </c>
      <c r="F26" s="45"/>
      <c r="G26" s="9"/>
      <c r="H26" s="56">
        <v>0</v>
      </c>
    </row>
    <row r="27" spans="1:9" x14ac:dyDescent="0.3">
      <c r="A27" s="107" t="s">
        <v>5</v>
      </c>
      <c r="B27" s="107"/>
      <c r="C27" s="107"/>
      <c r="D27" s="107"/>
      <c r="E27" s="120" t="s">
        <v>113</v>
      </c>
      <c r="F27" s="120"/>
      <c r="G27" s="120"/>
      <c r="H27" s="120"/>
    </row>
    <row r="28" spans="1:9" ht="31.2" customHeight="1" x14ac:dyDescent="0.3">
      <c r="A28" s="20" t="s">
        <v>8</v>
      </c>
      <c r="B28" s="15"/>
      <c r="C28" s="13"/>
      <c r="D28" s="8">
        <f>SUM(D29:D33)</f>
        <v>4454370</v>
      </c>
      <c r="E28" s="72" t="s">
        <v>114</v>
      </c>
      <c r="F28" s="76"/>
      <c r="G28" s="74"/>
      <c r="H28" s="70">
        <f>SUM(H29:H33)</f>
        <v>925795</v>
      </c>
      <c r="I28" t="s">
        <v>119</v>
      </c>
    </row>
    <row r="29" spans="1:9" x14ac:dyDescent="0.3">
      <c r="A29" s="19" t="s">
        <v>0</v>
      </c>
      <c r="B29" s="90">
        <v>2.25</v>
      </c>
      <c r="C29" s="16"/>
      <c r="D29" s="31">
        <v>895140</v>
      </c>
      <c r="E29" s="123" t="s">
        <v>1</v>
      </c>
      <c r="F29" s="133">
        <v>3125</v>
      </c>
      <c r="G29" s="135"/>
      <c r="H29" s="118">
        <v>740795</v>
      </c>
    </row>
    <row r="30" spans="1:9" x14ac:dyDescent="0.3">
      <c r="A30" s="19" t="s">
        <v>1</v>
      </c>
      <c r="B30" s="90">
        <v>3.37</v>
      </c>
      <c r="C30" s="9"/>
      <c r="D30" s="56">
        <v>1114230</v>
      </c>
      <c r="E30" s="124"/>
      <c r="F30" s="134"/>
      <c r="G30" s="136"/>
      <c r="H30" s="119"/>
    </row>
    <row r="31" spans="1:9" x14ac:dyDescent="0.3">
      <c r="A31" s="19" t="s">
        <v>3</v>
      </c>
      <c r="B31" s="90">
        <v>0</v>
      </c>
      <c r="C31" s="9"/>
      <c r="D31" s="56">
        <v>0</v>
      </c>
      <c r="E31" s="19" t="s">
        <v>165</v>
      </c>
      <c r="F31" s="45">
        <v>22</v>
      </c>
      <c r="G31" s="9"/>
      <c r="H31" s="56">
        <v>55000</v>
      </c>
    </row>
    <row r="32" spans="1:9" ht="31.95" customHeight="1" x14ac:dyDescent="0.3">
      <c r="A32" s="19" t="s">
        <v>16</v>
      </c>
      <c r="B32" s="90">
        <v>7</v>
      </c>
      <c r="C32" s="9"/>
      <c r="D32" s="56">
        <v>2410000</v>
      </c>
      <c r="E32" s="123" t="s">
        <v>166</v>
      </c>
      <c r="F32" s="131">
        <v>65</v>
      </c>
      <c r="G32" s="113"/>
      <c r="H32" s="118">
        <v>130000</v>
      </c>
    </row>
    <row r="33" spans="1:8" ht="31.95" customHeight="1" x14ac:dyDescent="0.3">
      <c r="A33" s="19" t="s">
        <v>87</v>
      </c>
      <c r="B33" s="90">
        <v>1</v>
      </c>
      <c r="C33" s="9"/>
      <c r="D33" s="56">
        <v>35000</v>
      </c>
      <c r="E33" s="124"/>
      <c r="F33" s="132"/>
      <c r="G33" s="114"/>
      <c r="H33" s="119"/>
    </row>
    <row r="34" spans="1:8" ht="30.6" customHeight="1" x14ac:dyDescent="0.3">
      <c r="A34" s="108" t="s">
        <v>6</v>
      </c>
      <c r="B34" s="109"/>
      <c r="C34" s="109"/>
      <c r="D34" s="109"/>
      <c r="E34" s="121" t="s">
        <v>120</v>
      </c>
      <c r="F34" s="122"/>
      <c r="G34" s="122"/>
      <c r="H34" s="122"/>
    </row>
    <row r="35" spans="1:8" ht="46.8" x14ac:dyDescent="0.3">
      <c r="A35" s="20" t="s">
        <v>82</v>
      </c>
      <c r="B35" s="12"/>
      <c r="C35" s="13"/>
      <c r="D35" s="8">
        <f>SUM(D36:D39)</f>
        <v>546000</v>
      </c>
      <c r="E35" s="72" t="s">
        <v>182</v>
      </c>
      <c r="F35" s="73"/>
      <c r="G35" s="74"/>
      <c r="H35" s="70">
        <f>SUM(H36:H38)</f>
        <v>0</v>
      </c>
    </row>
    <row r="36" spans="1:8" ht="69" x14ac:dyDescent="0.3">
      <c r="A36" s="19" t="s">
        <v>13</v>
      </c>
      <c r="B36" s="45"/>
      <c r="C36" s="9"/>
      <c r="D36" s="57">
        <v>0</v>
      </c>
      <c r="E36" s="19" t="s">
        <v>121</v>
      </c>
      <c r="F36" s="45"/>
      <c r="G36" s="9"/>
      <c r="H36" s="57">
        <v>0</v>
      </c>
    </row>
    <row r="37" spans="1:8" ht="27.6" x14ac:dyDescent="0.3">
      <c r="A37" s="19" t="s">
        <v>14</v>
      </c>
      <c r="B37" s="45"/>
      <c r="C37" s="9"/>
      <c r="D37" s="57">
        <v>0</v>
      </c>
      <c r="E37" s="19" t="s">
        <v>122</v>
      </c>
      <c r="F37" s="45"/>
      <c r="G37" s="9"/>
      <c r="H37" s="57">
        <v>0</v>
      </c>
    </row>
    <row r="38" spans="1:8" ht="27.6" x14ac:dyDescent="0.3">
      <c r="A38" s="19" t="s">
        <v>15</v>
      </c>
      <c r="B38" s="45"/>
      <c r="C38" s="9"/>
      <c r="D38" s="57">
        <v>0</v>
      </c>
      <c r="E38" s="19" t="s">
        <v>123</v>
      </c>
      <c r="F38" s="45"/>
      <c r="G38" s="9"/>
      <c r="H38" s="57">
        <v>0</v>
      </c>
    </row>
    <row r="39" spans="1:8" ht="55.2" x14ac:dyDescent="0.3">
      <c r="A39" s="19" t="s">
        <v>168</v>
      </c>
      <c r="B39" s="45" t="s">
        <v>169</v>
      </c>
      <c r="C39" s="9"/>
      <c r="D39" s="57">
        <v>546000</v>
      </c>
    </row>
    <row r="40" spans="1:8" ht="30" customHeight="1" x14ac:dyDescent="0.3">
      <c r="A40" s="106" t="s">
        <v>10</v>
      </c>
      <c r="B40" s="106"/>
      <c r="C40" s="106"/>
      <c r="D40" s="106"/>
      <c r="E40" s="106" t="s">
        <v>10</v>
      </c>
      <c r="F40" s="106"/>
      <c r="G40" s="106"/>
      <c r="H40" s="106"/>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B5:D5"/>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s>
  <hyperlinks>
    <hyperlink ref="B5" r:id="rId1" xr:uid="{D0F76E33-E8C8-46AC-A370-064A05D2E46E}"/>
  </hyperlinks>
  <pageMargins left="0.11811023622047245" right="0" top="0" bottom="0" header="0" footer="0"/>
  <pageSetup paperSize="154" scale="51" orientation="portrait" horizontalDpi="4294967293" vertic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6" zoomScaleNormal="100" zoomScaleSheetLayoutView="100" workbookViewId="0">
      <selection activeCell="E13" sqref="E13"/>
    </sheetView>
  </sheetViews>
  <sheetFormatPr defaultRowHeight="14.4" x14ac:dyDescent="0.3"/>
  <cols>
    <col min="1" max="1" width="48.33203125" customWidth="1"/>
    <col min="2" max="2" width="26.88671875" customWidth="1"/>
  </cols>
  <sheetData>
    <row r="1" spans="1:2" ht="101.4" customHeight="1" thickBot="1" x14ac:dyDescent="0.35">
      <c r="A1" s="7" t="s">
        <v>139</v>
      </c>
      <c r="B1" s="96" t="s">
        <v>183</v>
      </c>
    </row>
    <row r="2" spans="1:2" x14ac:dyDescent="0.3">
      <c r="A2" s="5"/>
      <c r="B2" s="6"/>
    </row>
    <row r="3" spans="1:2" ht="30.6" customHeight="1" x14ac:dyDescent="0.3">
      <c r="A3" s="143" t="s">
        <v>99</v>
      </c>
      <c r="B3" s="144"/>
    </row>
    <row r="4" spans="1:2" ht="48.6" customHeight="1" x14ac:dyDescent="0.3">
      <c r="A4" s="64" t="s">
        <v>96</v>
      </c>
      <c r="B4" s="102" t="s">
        <v>188</v>
      </c>
    </row>
    <row r="5" spans="1:2" ht="28.8" x14ac:dyDescent="0.3">
      <c r="A5" s="64" t="s">
        <v>97</v>
      </c>
      <c r="B5" s="63"/>
    </row>
    <row r="6" spans="1:2" ht="28.8" x14ac:dyDescent="0.3">
      <c r="A6" s="64" t="s">
        <v>130</v>
      </c>
      <c r="B6" s="63" t="s">
        <v>181</v>
      </c>
    </row>
    <row r="7" spans="1:2" ht="38.4" customHeight="1" x14ac:dyDescent="0.3">
      <c r="A7" s="64" t="s">
        <v>107</v>
      </c>
      <c r="B7" s="63"/>
    </row>
    <row r="8" spans="1:2" ht="25.2" customHeight="1" x14ac:dyDescent="0.3">
      <c r="A8" s="64" t="s">
        <v>106</v>
      </c>
      <c r="B8" s="63">
        <v>1.67</v>
      </c>
    </row>
    <row r="9" spans="1:2" ht="45.6" customHeight="1" x14ac:dyDescent="0.3">
      <c r="A9" s="143" t="s">
        <v>95</v>
      </c>
      <c r="B9" s="144"/>
    </row>
    <row r="10" spans="1:2" ht="48" customHeight="1" x14ac:dyDescent="0.3">
      <c r="A10" s="52" t="s">
        <v>93</v>
      </c>
      <c r="B10" s="31" t="s">
        <v>161</v>
      </c>
    </row>
    <row r="11" spans="1:2" ht="41.4" customHeight="1" x14ac:dyDescent="0.3">
      <c r="A11" s="52" t="s">
        <v>131</v>
      </c>
      <c r="B11" s="31" t="s">
        <v>162</v>
      </c>
    </row>
    <row r="12" spans="1:2" ht="70.2" customHeight="1" x14ac:dyDescent="0.3">
      <c r="A12" s="52" t="s">
        <v>94</v>
      </c>
      <c r="B12" s="31" t="s">
        <v>144</v>
      </c>
    </row>
    <row r="13" spans="1:2" ht="51" customHeight="1" x14ac:dyDescent="0.3">
      <c r="A13" s="52" t="s">
        <v>132</v>
      </c>
      <c r="B13" s="63" t="s">
        <v>164</v>
      </c>
    </row>
    <row r="14" spans="1:2" ht="28.8" x14ac:dyDescent="0.3">
      <c r="A14" s="68" t="s">
        <v>108</v>
      </c>
      <c r="B14" s="63"/>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view="pageBreakPreview" zoomScale="60" zoomScaleNormal="100" workbookViewId="0">
      <selection activeCell="G9" sqref="G9"/>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139</v>
      </c>
      <c r="B1" s="146" t="s">
        <v>183</v>
      </c>
      <c r="C1" s="147"/>
      <c r="D1" s="147"/>
    </row>
    <row r="2" spans="1:10" ht="21.75" customHeight="1" x14ac:dyDescent="0.3">
      <c r="A2" s="5"/>
      <c r="B2" s="6"/>
      <c r="C2" s="6"/>
      <c r="D2" s="6"/>
    </row>
    <row r="3" spans="1:10" s="4" customFormat="1" ht="18" customHeight="1" x14ac:dyDescent="0.3">
      <c r="A3" s="110" t="s">
        <v>24</v>
      </c>
      <c r="B3" s="110"/>
      <c r="C3" s="110"/>
      <c r="D3" s="110"/>
    </row>
    <row r="4" spans="1:10" s="4" customFormat="1" ht="36" customHeight="1" x14ac:dyDescent="0.3">
      <c r="A4" s="85" t="s">
        <v>141</v>
      </c>
      <c r="B4" s="31">
        <v>22805</v>
      </c>
      <c r="C4" s="83"/>
      <c r="D4" s="83"/>
    </row>
    <row r="5" spans="1:10" ht="102.6" customHeight="1" x14ac:dyDescent="0.3">
      <c r="A5" s="25" t="s">
        <v>25</v>
      </c>
      <c r="B5" s="31">
        <v>22805</v>
      </c>
      <c r="C5" s="22" t="s">
        <v>180</v>
      </c>
      <c r="D5" s="22" t="s">
        <v>179</v>
      </c>
    </row>
    <row r="6" spans="1:10" x14ac:dyDescent="0.3">
      <c r="A6" s="23" t="s">
        <v>26</v>
      </c>
      <c r="B6" s="31">
        <v>9759</v>
      </c>
      <c r="C6" s="29"/>
      <c r="D6" s="10"/>
      <c r="E6" s="46"/>
      <c r="I6" s="1"/>
      <c r="J6" s="1"/>
    </row>
    <row r="7" spans="1:10" x14ac:dyDescent="0.3">
      <c r="A7" s="23" t="s">
        <v>27</v>
      </c>
      <c r="B7" s="31">
        <v>19211</v>
      </c>
      <c r="C7" s="30">
        <f>B7/B5</f>
        <v>0.84240298180223638</v>
      </c>
      <c r="D7" s="94">
        <f>B7/21830</f>
        <v>0.88002748511223083</v>
      </c>
      <c r="E7" s="46"/>
      <c r="I7" s="1"/>
    </row>
    <row r="8" spans="1:10" ht="28.8" x14ac:dyDescent="0.3">
      <c r="A8" s="23" t="s">
        <v>28</v>
      </c>
      <c r="B8" s="31">
        <v>21247</v>
      </c>
      <c r="C8" s="30">
        <f>B8/B5</f>
        <v>0.9316816487612366</v>
      </c>
      <c r="D8" s="94">
        <f>B8/21830</f>
        <v>0.97329363261566648</v>
      </c>
      <c r="E8" s="46"/>
    </row>
    <row r="9" spans="1:10" ht="41.4" x14ac:dyDescent="0.3">
      <c r="A9" s="27"/>
      <c r="B9" s="12"/>
      <c r="C9" s="28" t="s">
        <v>88</v>
      </c>
      <c r="D9" s="28" t="s">
        <v>89</v>
      </c>
      <c r="E9" s="58"/>
      <c r="G9" s="101"/>
      <c r="H9" s="101"/>
      <c r="I9" s="101"/>
      <c r="J9" s="101"/>
    </row>
    <row r="10" spans="1:10" ht="15.6" x14ac:dyDescent="0.3">
      <c r="A10" s="25" t="s">
        <v>29</v>
      </c>
      <c r="B10" s="21">
        <f>B11+B12</f>
        <v>93.820000000000007</v>
      </c>
      <c r="C10" s="21">
        <f>C11+C12</f>
        <v>0</v>
      </c>
      <c r="D10" s="93">
        <f>D11+D12</f>
        <v>11237</v>
      </c>
      <c r="E10" s="46"/>
    </row>
    <row r="11" spans="1:10" x14ac:dyDescent="0.3">
      <c r="A11" s="23" t="s">
        <v>30</v>
      </c>
      <c r="B11" s="31">
        <v>85.92</v>
      </c>
      <c r="C11" s="31">
        <v>0</v>
      </c>
      <c r="D11" s="91">
        <v>7867</v>
      </c>
      <c r="E11" s="46"/>
    </row>
    <row r="12" spans="1:10" x14ac:dyDescent="0.3">
      <c r="A12" s="23" t="s">
        <v>31</v>
      </c>
      <c r="B12" s="31">
        <v>7.9</v>
      </c>
      <c r="C12" s="31">
        <v>0</v>
      </c>
      <c r="D12" s="91">
        <v>3370</v>
      </c>
      <c r="E12" s="46"/>
    </row>
    <row r="13" spans="1:10" ht="15.6" x14ac:dyDescent="0.3">
      <c r="A13" s="26" t="s">
        <v>32</v>
      </c>
      <c r="B13" s="31">
        <v>15</v>
      </c>
      <c r="C13" s="29"/>
      <c r="D13" s="29"/>
      <c r="E13" s="46"/>
    </row>
    <row r="14" spans="1:10" x14ac:dyDescent="0.3">
      <c r="A14" s="19" t="s">
        <v>33</v>
      </c>
      <c r="B14" s="31">
        <v>10</v>
      </c>
      <c r="C14" s="29"/>
      <c r="D14" s="29"/>
      <c r="E14" s="46"/>
    </row>
    <row r="15" spans="1:10" x14ac:dyDescent="0.3">
      <c r="A15" s="24" t="s">
        <v>34</v>
      </c>
      <c r="B15" s="31">
        <v>5</v>
      </c>
      <c r="C15" s="29"/>
      <c r="D15" s="29"/>
      <c r="E15" s="46"/>
    </row>
    <row r="16" spans="1:10" ht="15.6" x14ac:dyDescent="0.3">
      <c r="A16" s="25" t="s">
        <v>77</v>
      </c>
      <c r="B16" s="57">
        <v>3</v>
      </c>
      <c r="C16" s="59"/>
      <c r="D16" s="59"/>
      <c r="E16" s="58"/>
    </row>
    <row r="17" spans="1:10" ht="120" customHeight="1" x14ac:dyDescent="0.3">
      <c r="A17" s="25" t="s">
        <v>133</v>
      </c>
      <c r="B17" s="57">
        <v>62</v>
      </c>
      <c r="C17" s="148" t="s">
        <v>186</v>
      </c>
      <c r="D17" s="149"/>
    </row>
    <row r="18" spans="1:10" ht="46.5" customHeight="1" x14ac:dyDescent="0.3">
      <c r="A18" s="32" t="s">
        <v>90</v>
      </c>
      <c r="B18" s="31">
        <v>1</v>
      </c>
      <c r="C18" s="29"/>
      <c r="D18" s="29"/>
      <c r="E18" s="46"/>
    </row>
    <row r="19" spans="1:10" ht="72.75" customHeight="1" x14ac:dyDescent="0.3">
      <c r="A19" s="32" t="s">
        <v>140</v>
      </c>
      <c r="B19" s="34" t="s">
        <v>146</v>
      </c>
      <c r="C19" s="29"/>
      <c r="D19" s="29"/>
      <c r="E19" s="46"/>
    </row>
    <row r="20" spans="1:10" ht="91.2" customHeight="1" x14ac:dyDescent="0.3">
      <c r="A20" s="32" t="s">
        <v>83</v>
      </c>
      <c r="B20" s="34">
        <v>1</v>
      </c>
      <c r="C20" s="148" t="s">
        <v>187</v>
      </c>
      <c r="D20" s="150"/>
      <c r="F20" s="95"/>
      <c r="G20" s="95"/>
      <c r="H20" s="95"/>
      <c r="I20" s="95"/>
      <c r="J20" s="95"/>
    </row>
    <row r="21" spans="1:10" ht="31.2" x14ac:dyDescent="0.3">
      <c r="A21" s="32" t="s">
        <v>84</v>
      </c>
      <c r="B21" s="33">
        <v>759221</v>
      </c>
      <c r="C21" s="29"/>
      <c r="D21" s="29"/>
    </row>
    <row r="22" spans="1:10" ht="109.2" x14ac:dyDescent="0.3">
      <c r="A22" s="32" t="s">
        <v>98</v>
      </c>
      <c r="B22" s="87" t="s">
        <v>147</v>
      </c>
      <c r="C22" s="151" t="s">
        <v>178</v>
      </c>
      <c r="D22" s="152"/>
    </row>
    <row r="23" spans="1:10" ht="15.6" x14ac:dyDescent="0.3">
      <c r="A23" s="145" t="s">
        <v>67</v>
      </c>
      <c r="B23" s="145"/>
      <c r="C23" s="145"/>
      <c r="D23" s="145"/>
    </row>
    <row r="24" spans="1:10" ht="31.2" x14ac:dyDescent="0.3">
      <c r="A24" s="25" t="s">
        <v>68</v>
      </c>
      <c r="B24" s="31">
        <v>22805</v>
      </c>
      <c r="C24" s="29"/>
      <c r="D24" s="22"/>
    </row>
    <row r="25" spans="1:10" x14ac:dyDescent="0.3">
      <c r="A25" s="23" t="s">
        <v>26</v>
      </c>
      <c r="B25" s="31">
        <v>10000</v>
      </c>
      <c r="C25" s="29"/>
      <c r="D25" s="10"/>
    </row>
    <row r="26" spans="1:10" x14ac:dyDescent="0.3">
      <c r="A26" s="23" t="s">
        <v>27</v>
      </c>
      <c r="B26" s="31">
        <v>19943</v>
      </c>
      <c r="C26" s="30">
        <f>B26/B24</f>
        <v>0.87450120587590441</v>
      </c>
      <c r="D26" s="10"/>
    </row>
    <row r="27" spans="1:10" ht="28.8" x14ac:dyDescent="0.3">
      <c r="A27" s="23" t="s">
        <v>28</v>
      </c>
      <c r="B27" s="31">
        <v>21247</v>
      </c>
      <c r="C27" s="30">
        <f>B27/B24</f>
        <v>0.9316816487612366</v>
      </c>
      <c r="D27" s="11"/>
    </row>
    <row r="28" spans="1:10" ht="41.4" x14ac:dyDescent="0.3">
      <c r="A28" s="27"/>
      <c r="B28" s="12"/>
      <c r="C28" s="28" t="s">
        <v>88</v>
      </c>
      <c r="D28" s="28" t="s">
        <v>89</v>
      </c>
      <c r="E28" s="58"/>
    </row>
    <row r="29" spans="1:10" ht="19.2" customHeight="1" x14ac:dyDescent="0.3">
      <c r="A29" s="25" t="s">
        <v>69</v>
      </c>
      <c r="B29" s="57">
        <v>81.540000000000006</v>
      </c>
      <c r="C29" s="57">
        <v>0</v>
      </c>
      <c r="D29" s="57">
        <v>7958</v>
      </c>
    </row>
    <row r="30" spans="1:10" ht="19.2" customHeight="1" x14ac:dyDescent="0.3">
      <c r="A30" s="25" t="s">
        <v>77</v>
      </c>
      <c r="B30" s="57">
        <v>54</v>
      </c>
      <c r="C30" s="59"/>
      <c r="D30" s="60"/>
      <c r="E30" s="61"/>
    </row>
    <row r="31" spans="1:10" ht="37.200000000000003" customHeight="1" x14ac:dyDescent="0.3">
      <c r="A31" s="25" t="s">
        <v>134</v>
      </c>
      <c r="B31" s="57">
        <v>34</v>
      </c>
      <c r="C31" s="59"/>
      <c r="D31" s="60"/>
      <c r="E31" s="61"/>
    </row>
    <row r="32" spans="1:10" ht="45" customHeight="1" x14ac:dyDescent="0.3">
      <c r="A32" s="55" t="s">
        <v>72</v>
      </c>
      <c r="B32" s="36" t="s">
        <v>37</v>
      </c>
      <c r="C32" s="36" t="s">
        <v>38</v>
      </c>
      <c r="D32" s="36" t="s">
        <v>40</v>
      </c>
      <c r="E32" s="36" t="s">
        <v>70</v>
      </c>
      <c r="F32" s="36" t="s">
        <v>41</v>
      </c>
      <c r="G32" s="36" t="s">
        <v>55</v>
      </c>
      <c r="H32" s="36" t="s">
        <v>74</v>
      </c>
    </row>
    <row r="33" spans="1:8" x14ac:dyDescent="0.3">
      <c r="A33" s="88" t="s">
        <v>149</v>
      </c>
      <c r="B33" s="43" t="s">
        <v>148</v>
      </c>
      <c r="C33" s="43">
        <v>1987</v>
      </c>
      <c r="D33" s="43">
        <v>900</v>
      </c>
      <c r="E33" s="43">
        <v>177999</v>
      </c>
      <c r="F33" s="43"/>
      <c r="G33" s="43"/>
      <c r="H33" s="43">
        <v>60918</v>
      </c>
    </row>
    <row r="34" spans="1:8" x14ac:dyDescent="0.3">
      <c r="A34" s="88" t="s">
        <v>150</v>
      </c>
      <c r="B34" s="43" t="s">
        <v>148</v>
      </c>
      <c r="C34" s="43">
        <v>1970</v>
      </c>
      <c r="D34" s="43">
        <v>900</v>
      </c>
      <c r="E34" s="43">
        <v>181284</v>
      </c>
      <c r="F34" s="43"/>
      <c r="G34" s="43"/>
      <c r="H34" s="43">
        <v>60918</v>
      </c>
    </row>
    <row r="35" spans="1:8" x14ac:dyDescent="0.3">
      <c r="A35" s="88" t="s">
        <v>151</v>
      </c>
      <c r="B35" s="43" t="s">
        <v>148</v>
      </c>
      <c r="C35" s="43">
        <v>1991</v>
      </c>
      <c r="D35" s="43">
        <v>900</v>
      </c>
      <c r="E35" s="43">
        <v>185474</v>
      </c>
      <c r="F35" s="43"/>
      <c r="G35" s="43"/>
      <c r="H35" s="43">
        <v>60918</v>
      </c>
    </row>
    <row r="36" spans="1:8" x14ac:dyDescent="0.3">
      <c r="A36" s="88" t="s">
        <v>152</v>
      </c>
      <c r="B36" s="43" t="s">
        <v>148</v>
      </c>
      <c r="C36" s="43">
        <v>1991</v>
      </c>
      <c r="D36" s="43">
        <v>500</v>
      </c>
      <c r="E36" s="43">
        <v>175258</v>
      </c>
      <c r="F36" s="43"/>
      <c r="G36" s="43"/>
      <c r="H36" s="43">
        <v>60918</v>
      </c>
    </row>
    <row r="37" spans="1:8" x14ac:dyDescent="0.3">
      <c r="A37" s="88" t="s">
        <v>153</v>
      </c>
      <c r="B37" s="43" t="s">
        <v>148</v>
      </c>
      <c r="C37" s="43">
        <v>1991</v>
      </c>
      <c r="D37" s="43">
        <v>500</v>
      </c>
      <c r="E37" s="43">
        <v>174476</v>
      </c>
      <c r="F37" s="43"/>
      <c r="G37" s="43"/>
      <c r="H37" s="43">
        <v>60918</v>
      </c>
    </row>
    <row r="38" spans="1:8" x14ac:dyDescent="0.3">
      <c r="A38" s="88" t="s">
        <v>154</v>
      </c>
      <c r="B38" s="43" t="s">
        <v>148</v>
      </c>
      <c r="C38" s="43">
        <v>1972</v>
      </c>
      <c r="D38" s="43">
        <v>750</v>
      </c>
      <c r="E38" s="43">
        <v>3765</v>
      </c>
      <c r="F38" s="43"/>
      <c r="G38" s="43"/>
      <c r="H38" s="43">
        <v>24701</v>
      </c>
    </row>
    <row r="39" spans="1:8" x14ac:dyDescent="0.3">
      <c r="A39" s="88" t="s">
        <v>155</v>
      </c>
      <c r="B39" s="43" t="s">
        <v>148</v>
      </c>
      <c r="C39" s="43">
        <v>1981</v>
      </c>
      <c r="D39" s="43">
        <v>250</v>
      </c>
      <c r="E39" s="43">
        <v>9228</v>
      </c>
      <c r="F39" s="43"/>
      <c r="G39" s="43"/>
      <c r="H39" s="43">
        <v>21198</v>
      </c>
    </row>
    <row r="40" spans="1:8" x14ac:dyDescent="0.3">
      <c r="A40" s="88" t="s">
        <v>156</v>
      </c>
      <c r="B40" s="43" t="s">
        <v>148</v>
      </c>
      <c r="C40" s="43">
        <v>1993</v>
      </c>
      <c r="D40" s="43">
        <v>200</v>
      </c>
      <c r="E40" s="43">
        <v>0</v>
      </c>
      <c r="F40" s="43"/>
      <c r="G40" s="43"/>
      <c r="H40" s="43">
        <v>0</v>
      </c>
    </row>
    <row r="41" spans="1:8" ht="57.6" x14ac:dyDescent="0.3">
      <c r="A41" s="55" t="s">
        <v>76</v>
      </c>
      <c r="B41" s="36" t="s">
        <v>37</v>
      </c>
      <c r="C41" s="36" t="s">
        <v>38</v>
      </c>
      <c r="D41" s="36" t="s">
        <v>40</v>
      </c>
      <c r="E41" s="36" t="s">
        <v>78</v>
      </c>
      <c r="F41" s="36" t="s">
        <v>41</v>
      </c>
      <c r="G41" s="36" t="s">
        <v>55</v>
      </c>
      <c r="H41" s="36" t="s">
        <v>75</v>
      </c>
    </row>
    <row r="42" spans="1:8" x14ac:dyDescent="0.3">
      <c r="A42" s="39" t="s">
        <v>157</v>
      </c>
      <c r="B42" s="43" t="s">
        <v>148</v>
      </c>
      <c r="C42" s="43" t="s">
        <v>160</v>
      </c>
      <c r="D42" s="43">
        <v>8000</v>
      </c>
      <c r="E42" s="43">
        <v>2700</v>
      </c>
      <c r="F42" s="43"/>
      <c r="G42" s="43"/>
      <c r="H42" s="43">
        <v>304592</v>
      </c>
    </row>
    <row r="43" spans="1:8" x14ac:dyDescent="0.3">
      <c r="A43" s="39" t="s">
        <v>158</v>
      </c>
      <c r="B43" s="43" t="s">
        <v>148</v>
      </c>
      <c r="C43" s="43">
        <v>1998</v>
      </c>
      <c r="D43" s="43">
        <v>1500</v>
      </c>
      <c r="E43" s="43">
        <v>150</v>
      </c>
      <c r="F43" s="43"/>
      <c r="G43" s="43"/>
      <c r="H43" s="43">
        <v>24701</v>
      </c>
    </row>
    <row r="44" spans="1:8" x14ac:dyDescent="0.3">
      <c r="A44" s="39" t="s">
        <v>159</v>
      </c>
      <c r="B44" s="43" t="s">
        <v>148</v>
      </c>
      <c r="C44" s="43">
        <v>1998</v>
      </c>
      <c r="D44" s="43">
        <v>2500</v>
      </c>
      <c r="E44" s="43">
        <v>100</v>
      </c>
      <c r="F44" s="43"/>
      <c r="G44" s="43"/>
      <c r="H44" s="43">
        <v>21198</v>
      </c>
    </row>
    <row r="45" spans="1:8" ht="57.6" x14ac:dyDescent="0.3">
      <c r="A45" s="55" t="s">
        <v>71</v>
      </c>
      <c r="B45" s="36" t="s">
        <v>37</v>
      </c>
      <c r="C45" s="36" t="s">
        <v>38</v>
      </c>
      <c r="D45" s="36" t="s">
        <v>73</v>
      </c>
      <c r="E45" s="36" t="s">
        <v>41</v>
      </c>
      <c r="F45" s="36" t="s">
        <v>55</v>
      </c>
      <c r="G45" s="36" t="s">
        <v>79</v>
      </c>
    </row>
    <row r="46" spans="1:8" x14ac:dyDescent="0.3">
      <c r="A46" s="39" t="s">
        <v>163</v>
      </c>
      <c r="B46" s="43" t="s">
        <v>148</v>
      </c>
      <c r="C46" s="43" t="s">
        <v>160</v>
      </c>
      <c r="D46" s="43">
        <v>2000</v>
      </c>
      <c r="E46" s="43"/>
      <c r="F46" s="43"/>
      <c r="G46" s="43">
        <v>0</v>
      </c>
      <c r="H46" s="37"/>
    </row>
    <row r="47" spans="1:8" x14ac:dyDescent="0.3">
      <c r="A47" s="39"/>
      <c r="B47" s="43"/>
      <c r="C47" s="43"/>
      <c r="D47" s="43"/>
      <c r="E47" s="43"/>
      <c r="F47" s="43"/>
      <c r="G47" s="43"/>
      <c r="H47" s="37"/>
    </row>
    <row r="48" spans="1:8" x14ac:dyDescent="0.3">
      <c r="A48" s="39"/>
      <c r="B48" s="43"/>
      <c r="C48" s="43"/>
      <c r="D48" s="43"/>
      <c r="E48" s="43"/>
      <c r="F48" s="43"/>
      <c r="G48" s="43"/>
      <c r="H48" s="37"/>
    </row>
    <row r="49" spans="8:8" x14ac:dyDescent="0.3">
      <c r="H49" s="4"/>
    </row>
  </sheetData>
  <mergeCells count="6">
    <mergeCell ref="A23:D23"/>
    <mergeCell ref="B1:D1"/>
    <mergeCell ref="A3:D3"/>
    <mergeCell ref="C17:D17"/>
    <mergeCell ref="C20:D20"/>
    <mergeCell ref="C22:D22"/>
  </mergeCells>
  <pageMargins left="0.70866141732283472" right="0.70866141732283472"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100" workbookViewId="0">
      <selection activeCell="N7" sqref="N7"/>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139</v>
      </c>
      <c r="B1" s="153" t="s">
        <v>183</v>
      </c>
      <c r="C1" s="154"/>
      <c r="D1" s="154"/>
      <c r="E1" s="77"/>
      <c r="F1" s="58"/>
    </row>
    <row r="2" spans="1:11" ht="21.75" customHeight="1" x14ac:dyDescent="0.3">
      <c r="A2" s="5"/>
      <c r="B2" s="6"/>
      <c r="C2" s="6"/>
      <c r="D2" s="6"/>
      <c r="E2" s="6"/>
    </row>
    <row r="3" spans="1:11" s="4" customFormat="1" ht="18" customHeight="1" x14ac:dyDescent="0.3">
      <c r="A3" s="110" t="s">
        <v>35</v>
      </c>
      <c r="B3" s="110"/>
      <c r="C3" s="110"/>
      <c r="D3" s="110"/>
      <c r="E3" s="78"/>
    </row>
    <row r="4" spans="1:11" ht="29.4" customHeight="1" x14ac:dyDescent="0.3">
      <c r="A4" s="42" t="s">
        <v>43</v>
      </c>
      <c r="B4" s="31">
        <v>668164</v>
      </c>
      <c r="C4" s="29"/>
      <c r="D4" s="22"/>
      <c r="E4" s="79"/>
    </row>
    <row r="5" spans="1:11" ht="28.8" x14ac:dyDescent="0.3">
      <c r="A5" s="23" t="s">
        <v>36</v>
      </c>
      <c r="B5" s="31">
        <v>460884</v>
      </c>
      <c r="C5" s="35">
        <f>B5/B4</f>
        <v>0.68977676139390931</v>
      </c>
      <c r="D5" s="10"/>
      <c r="E5" s="80"/>
    </row>
    <row r="6" spans="1:11" ht="28.8" x14ac:dyDescent="0.3">
      <c r="A6" s="23" t="s">
        <v>85</v>
      </c>
      <c r="B6" s="31">
        <v>1817</v>
      </c>
      <c r="C6" s="30">
        <f>B6/B4</f>
        <v>2.7193922450176903E-3</v>
      </c>
      <c r="D6" s="10"/>
      <c r="E6" s="80"/>
      <c r="F6" s="58"/>
    </row>
    <row r="7" spans="1:11" ht="57.6" x14ac:dyDescent="0.3">
      <c r="A7" s="62" t="s">
        <v>92</v>
      </c>
      <c r="B7" s="36" t="s">
        <v>37</v>
      </c>
      <c r="C7" s="36" t="s">
        <v>38</v>
      </c>
      <c r="D7" s="36" t="s">
        <v>40</v>
      </c>
      <c r="E7" s="36" t="s">
        <v>135</v>
      </c>
      <c r="F7" s="36" t="s">
        <v>42</v>
      </c>
      <c r="G7" s="36" t="s">
        <v>41</v>
      </c>
      <c r="H7" s="36" t="s">
        <v>55</v>
      </c>
      <c r="I7" s="36" t="s">
        <v>44</v>
      </c>
      <c r="J7" s="36" t="s">
        <v>53</v>
      </c>
      <c r="K7" s="36" t="s">
        <v>54</v>
      </c>
    </row>
    <row r="8" spans="1:11" s="38" customFormat="1" ht="28.8" x14ac:dyDescent="0.3">
      <c r="A8" s="39" t="s">
        <v>143</v>
      </c>
      <c r="B8" s="43" t="s">
        <v>144</v>
      </c>
      <c r="C8" s="43" t="s">
        <v>145</v>
      </c>
      <c r="D8" s="43">
        <v>7000</v>
      </c>
      <c r="E8" s="43">
        <v>29166</v>
      </c>
      <c r="F8" s="43">
        <v>1759058</v>
      </c>
      <c r="G8" s="43">
        <v>50</v>
      </c>
      <c r="H8" s="43"/>
      <c r="I8" s="43">
        <v>518260</v>
      </c>
      <c r="J8" s="99">
        <v>1200</v>
      </c>
      <c r="K8" s="161" t="s">
        <v>177</v>
      </c>
    </row>
    <row r="9" spans="1:11" s="38" customFormat="1" x14ac:dyDescent="0.3">
      <c r="A9" s="39" t="s">
        <v>45</v>
      </c>
      <c r="B9" s="43"/>
      <c r="C9" s="43"/>
      <c r="D9" s="43"/>
      <c r="E9" s="43"/>
      <c r="F9" s="43"/>
      <c r="G9" s="43"/>
      <c r="H9" s="43"/>
      <c r="I9" s="43"/>
      <c r="J9" s="100" t="s">
        <v>176</v>
      </c>
      <c r="K9" s="162"/>
    </row>
    <row r="10" spans="1:11" s="38" customFormat="1" x14ac:dyDescent="0.3">
      <c r="A10" s="39" t="s">
        <v>46</v>
      </c>
      <c r="B10" s="43"/>
      <c r="C10" s="43"/>
      <c r="D10" s="43">
        <f>D8*365</f>
        <v>2555000</v>
      </c>
      <c r="E10" s="43"/>
      <c r="F10" s="43"/>
      <c r="G10" s="43"/>
      <c r="H10" s="43"/>
      <c r="I10" s="43"/>
      <c r="J10" s="100"/>
      <c r="K10" s="162"/>
    </row>
    <row r="11" spans="1:11" s="38" customFormat="1" ht="77.400000000000006" customHeight="1" x14ac:dyDescent="0.3">
      <c r="A11" s="86" t="s">
        <v>142</v>
      </c>
      <c r="B11" s="92" t="s">
        <v>174</v>
      </c>
      <c r="C11" s="92" t="s">
        <v>175</v>
      </c>
      <c r="D11" s="37"/>
      <c r="E11" s="37"/>
      <c r="F11" s="37"/>
      <c r="G11" s="37"/>
      <c r="H11" s="37"/>
      <c r="I11" s="37"/>
      <c r="J11" s="84"/>
      <c r="K11" s="163"/>
    </row>
    <row r="12" spans="1:11" s="38" customFormat="1" x14ac:dyDescent="0.3">
      <c r="A12" s="37"/>
      <c r="B12" s="37"/>
      <c r="C12" s="37"/>
      <c r="D12" s="37"/>
      <c r="E12" s="37"/>
      <c r="F12" s="37"/>
      <c r="G12" s="37"/>
      <c r="H12" s="37"/>
      <c r="I12" s="37"/>
      <c r="J12" s="84"/>
      <c r="K12" s="84"/>
    </row>
    <row r="13" spans="1:11" ht="46.95" customHeight="1" x14ac:dyDescent="0.3">
      <c r="A13" s="36" t="s">
        <v>39</v>
      </c>
      <c r="B13" s="36" t="s">
        <v>80</v>
      </c>
      <c r="C13" s="36" t="s">
        <v>136</v>
      </c>
      <c r="D13" s="36" t="s">
        <v>47</v>
      </c>
      <c r="E13" s="37"/>
      <c r="F13" s="38"/>
    </row>
    <row r="14" spans="1:11" x14ac:dyDescent="0.3">
      <c r="A14" s="155" t="s">
        <v>143</v>
      </c>
      <c r="B14" s="40" t="s">
        <v>48</v>
      </c>
      <c r="C14" s="44">
        <v>271</v>
      </c>
      <c r="D14" s="44">
        <v>4.0999999999999996</v>
      </c>
      <c r="E14" s="81"/>
      <c r="F14" s="38"/>
    </row>
    <row r="15" spans="1:11" x14ac:dyDescent="0.3">
      <c r="A15" s="156"/>
      <c r="B15" s="40" t="s">
        <v>49</v>
      </c>
      <c r="C15" s="44">
        <v>561</v>
      </c>
      <c r="D15" s="44">
        <v>39.4</v>
      </c>
      <c r="E15" s="81"/>
      <c r="F15" s="38"/>
    </row>
    <row r="16" spans="1:11" x14ac:dyDescent="0.3">
      <c r="A16" s="156"/>
      <c r="B16" s="40" t="s">
        <v>50</v>
      </c>
      <c r="C16" s="44">
        <v>243</v>
      </c>
      <c r="D16" s="44">
        <v>5.5</v>
      </c>
      <c r="E16" s="81"/>
      <c r="F16" s="38"/>
    </row>
    <row r="17" spans="1:6" x14ac:dyDescent="0.3">
      <c r="A17" s="156"/>
      <c r="B17" s="40" t="s">
        <v>51</v>
      </c>
      <c r="C17" s="44">
        <v>76.400000000000006</v>
      </c>
      <c r="D17" s="44">
        <v>12.7</v>
      </c>
      <c r="E17" s="81"/>
      <c r="F17" s="38"/>
    </row>
    <row r="18" spans="1:6" x14ac:dyDescent="0.3">
      <c r="A18" s="156"/>
      <c r="B18" s="40" t="s">
        <v>52</v>
      </c>
      <c r="C18" s="44">
        <v>8.4</v>
      </c>
      <c r="D18" s="44">
        <v>1.51</v>
      </c>
      <c r="E18" s="81"/>
      <c r="F18" s="38"/>
    </row>
    <row r="19" spans="1:6" ht="28.8" x14ac:dyDescent="0.3">
      <c r="A19" s="157"/>
      <c r="B19" s="82" t="s">
        <v>137</v>
      </c>
      <c r="C19" s="44">
        <v>16166</v>
      </c>
      <c r="D19" s="29"/>
      <c r="E19" s="81"/>
      <c r="F19" s="38"/>
    </row>
    <row r="20" spans="1:6" ht="29.4" customHeight="1" x14ac:dyDescent="0.3">
      <c r="A20" s="158" t="s">
        <v>45</v>
      </c>
      <c r="B20" s="41" t="s">
        <v>48</v>
      </c>
      <c r="C20" s="45"/>
      <c r="D20" s="45"/>
      <c r="E20" s="81"/>
      <c r="F20" s="38"/>
    </row>
    <row r="21" spans="1:6" x14ac:dyDescent="0.3">
      <c r="A21" s="159"/>
      <c r="B21" s="41" t="s">
        <v>49</v>
      </c>
      <c r="C21" s="45"/>
      <c r="D21" s="45"/>
      <c r="E21" s="81"/>
      <c r="F21" s="38"/>
    </row>
    <row r="22" spans="1:6" x14ac:dyDescent="0.3">
      <c r="A22" s="159"/>
      <c r="B22" s="41" t="s">
        <v>50</v>
      </c>
      <c r="C22" s="45"/>
      <c r="D22" s="45"/>
      <c r="E22" s="81"/>
      <c r="F22" s="38"/>
    </row>
    <row r="23" spans="1:6" x14ac:dyDescent="0.3">
      <c r="A23" s="159"/>
      <c r="B23" s="41" t="s">
        <v>51</v>
      </c>
      <c r="C23" s="45"/>
      <c r="D23" s="45"/>
      <c r="E23" s="81"/>
      <c r="F23" s="38"/>
    </row>
    <row r="24" spans="1:6" x14ac:dyDescent="0.3">
      <c r="A24" s="159"/>
      <c r="B24" s="41" t="s">
        <v>52</v>
      </c>
      <c r="C24" s="45"/>
      <c r="D24" s="45"/>
      <c r="E24" s="81"/>
      <c r="F24" s="38"/>
    </row>
    <row r="25" spans="1:6" ht="28.8" x14ac:dyDescent="0.3">
      <c r="A25" s="160"/>
      <c r="B25" s="82" t="s">
        <v>137</v>
      </c>
      <c r="C25" s="45"/>
      <c r="D25" s="29"/>
    </row>
  </sheetData>
  <mergeCells count="5">
    <mergeCell ref="B1:D1"/>
    <mergeCell ref="A3:D3"/>
    <mergeCell ref="A14:A19"/>
    <mergeCell ref="A20:A25"/>
    <mergeCell ref="K8:K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100" workbookViewId="0">
      <selection activeCell="G3" sqref="G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139</v>
      </c>
      <c r="B1" s="153" t="s">
        <v>183</v>
      </c>
      <c r="C1" s="154"/>
      <c r="D1" s="58"/>
    </row>
    <row r="2" spans="1:4" ht="21.75" customHeight="1" x14ac:dyDescent="0.3">
      <c r="A2" s="5"/>
      <c r="B2" s="6"/>
      <c r="C2" s="6"/>
    </row>
    <row r="3" spans="1:4" s="4" customFormat="1" ht="18" customHeight="1" x14ac:dyDescent="0.3">
      <c r="A3" s="110" t="s">
        <v>61</v>
      </c>
      <c r="B3" s="110"/>
      <c r="C3" s="110"/>
    </row>
    <row r="4" spans="1:4" s="48" customFormat="1" ht="30" customHeight="1" x14ac:dyDescent="0.3">
      <c r="A4" s="49" t="s">
        <v>59</v>
      </c>
      <c r="B4" s="50" t="s">
        <v>144</v>
      </c>
      <c r="C4" s="29"/>
    </row>
    <row r="5" spans="1:4" s="48" customFormat="1" ht="30" customHeight="1" x14ac:dyDescent="0.3">
      <c r="A5" s="49" t="s">
        <v>60</v>
      </c>
      <c r="B5" s="31">
        <v>6283831</v>
      </c>
      <c r="C5" s="29"/>
    </row>
    <row r="6" spans="1:4" s="48" customFormat="1" ht="48" customHeight="1" x14ac:dyDescent="0.3">
      <c r="A6" s="49" t="s">
        <v>101</v>
      </c>
      <c r="B6" s="31">
        <v>0</v>
      </c>
      <c r="C6" s="29"/>
      <c r="D6" s="47"/>
    </row>
    <row r="7" spans="1:4" s="48" customFormat="1" ht="30" customHeight="1" x14ac:dyDescent="0.3">
      <c r="A7" s="49" t="s">
        <v>100</v>
      </c>
      <c r="B7" s="31">
        <v>0</v>
      </c>
      <c r="C7" s="29"/>
      <c r="D7" s="47"/>
    </row>
    <row r="8" spans="1:4" s="48" customFormat="1" ht="28.8" x14ac:dyDescent="0.3">
      <c r="A8" s="49" t="s">
        <v>81</v>
      </c>
      <c r="B8" s="31"/>
      <c r="C8" s="29"/>
      <c r="D8" s="47"/>
    </row>
    <row r="9" spans="1:4" s="48" customFormat="1" x14ac:dyDescent="0.3">
      <c r="A9" s="53"/>
      <c r="B9" s="54"/>
      <c r="C9" s="54"/>
      <c r="D9" s="47"/>
    </row>
    <row r="10" spans="1:4" ht="29.4" customHeight="1" x14ac:dyDescent="0.3">
      <c r="A10" s="42" t="s">
        <v>56</v>
      </c>
      <c r="B10" s="91">
        <v>1.24</v>
      </c>
      <c r="C10" s="97" t="s">
        <v>184</v>
      </c>
    </row>
    <row r="11" spans="1:4" x14ac:dyDescent="0.3">
      <c r="A11" s="23" t="s">
        <v>58</v>
      </c>
      <c r="B11" s="91">
        <v>0.61</v>
      </c>
      <c r="C11" s="35">
        <f>B11/B10</f>
        <v>0.49193548387096775</v>
      </c>
    </row>
    <row r="12" spans="1:4" x14ac:dyDescent="0.3">
      <c r="A12" s="23" t="s">
        <v>57</v>
      </c>
      <c r="B12" s="91">
        <v>0.63</v>
      </c>
      <c r="C12" s="30">
        <f>B12/B10</f>
        <v>0.50806451612903225</v>
      </c>
    </row>
    <row r="13" spans="1:4" x14ac:dyDescent="0.3">
      <c r="A13" s="51" t="s">
        <v>138</v>
      </c>
      <c r="B13" s="89">
        <v>5.77</v>
      </c>
      <c r="C13" s="29"/>
      <c r="D13" s="58"/>
    </row>
    <row r="14" spans="1:4" x14ac:dyDescent="0.3">
      <c r="A14" s="51" t="s">
        <v>102</v>
      </c>
      <c r="B14" s="31">
        <v>828523</v>
      </c>
      <c r="C14" s="29"/>
    </row>
    <row r="15" spans="1:4" x14ac:dyDescent="0.3">
      <c r="A15" s="67" t="s">
        <v>103</v>
      </c>
      <c r="B15" s="34">
        <v>807770</v>
      </c>
      <c r="C15" s="29"/>
    </row>
    <row r="16" spans="1:4" ht="28.8" x14ac:dyDescent="0.3">
      <c r="A16" s="65" t="s">
        <v>65</v>
      </c>
      <c r="B16" s="98" t="s">
        <v>185</v>
      </c>
      <c r="C16" s="66"/>
      <c r="D16" s="46"/>
    </row>
    <row r="17" spans="1:4" ht="41.4" x14ac:dyDescent="0.3">
      <c r="A17" s="65" t="s">
        <v>23</v>
      </c>
      <c r="B17" s="98" t="s">
        <v>172</v>
      </c>
      <c r="C17" s="66"/>
    </row>
    <row r="18" spans="1:4" ht="28.8" x14ac:dyDescent="0.3">
      <c r="A18" s="65" t="s">
        <v>86</v>
      </c>
      <c r="B18" s="98" t="s">
        <v>173</v>
      </c>
      <c r="C18" s="66"/>
      <c r="D18" s="58"/>
    </row>
    <row r="19" spans="1:4" ht="15.6" customHeight="1" x14ac:dyDescent="0.3">
      <c r="A19" s="164" t="s">
        <v>62</v>
      </c>
      <c r="B19" s="165"/>
      <c r="C19" s="164"/>
    </row>
    <row r="20" spans="1:4" x14ac:dyDescent="0.3">
      <c r="A20" s="42" t="s">
        <v>63</v>
      </c>
      <c r="B20" s="89">
        <v>0.88</v>
      </c>
      <c r="C20" s="29"/>
    </row>
    <row r="21" spans="1:4" x14ac:dyDescent="0.3">
      <c r="A21" s="51" t="s">
        <v>104</v>
      </c>
      <c r="B21" s="31">
        <v>598077</v>
      </c>
      <c r="C21" s="29"/>
    </row>
    <row r="22" spans="1:4" x14ac:dyDescent="0.3">
      <c r="A22" s="51" t="s">
        <v>105</v>
      </c>
      <c r="B22" s="31">
        <v>598559</v>
      </c>
      <c r="C22" s="29"/>
    </row>
    <row r="23" spans="1:4" ht="28.8" x14ac:dyDescent="0.3">
      <c r="A23" s="52" t="s">
        <v>64</v>
      </c>
      <c r="B23" s="98" t="s">
        <v>185</v>
      </c>
      <c r="C23" s="29"/>
    </row>
    <row r="24" spans="1:4" ht="41.4" x14ac:dyDescent="0.3">
      <c r="A24" s="52" t="s">
        <v>23</v>
      </c>
      <c r="B24" s="98" t="s">
        <v>172</v>
      </c>
      <c r="C24" s="29"/>
    </row>
    <row r="25" spans="1:4" ht="28.8" x14ac:dyDescent="0.3">
      <c r="A25" s="52" t="s">
        <v>66</v>
      </c>
      <c r="B25" s="98" t="s">
        <v>173</v>
      </c>
      <c r="C25" s="29"/>
    </row>
    <row r="26" spans="1:4" x14ac:dyDescent="0.3">
      <c r="A26" s="58"/>
    </row>
  </sheetData>
  <mergeCells count="3">
    <mergeCell ref="B1:C1"/>
    <mergeCell ref="A3:C3"/>
    <mergeCell ref="A19:C19"/>
  </mergeCell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2020-03-24T12:43:47Z</dcterms:modified>
</cp:coreProperties>
</file>