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6315D91A-69A1-4784-BC1C-54B2DC407720}" xr6:coauthVersionLast="45" xr6:coauthVersionMax="45" xr10:uidLastSave="{00000000-0000-0000-0000-000000000000}"/>
  <bookViews>
    <workbookView xWindow="-108" yWindow="-108" windowWidth="23256" windowHeight="12576"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0">Investiciju_plans_POST2020!$A$1:$H$40</definedName>
    <definedName name="_xlnm.Print_Area" localSheetId="2">Ūdenssaimniec_ESOŠS_VĒRTĒJUMS!$A$1:$H$46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7" i="7" l="1"/>
  <c r="D10" i="8"/>
  <c r="H35" i="1"/>
  <c r="H28" i="1"/>
  <c r="H23" i="1"/>
  <c r="H19" i="1"/>
  <c r="H15" i="1"/>
  <c r="H11" i="1"/>
  <c r="C27" i="7"/>
  <c r="C26" i="7"/>
  <c r="C5" i="8"/>
  <c r="C6" i="8"/>
  <c r="C7" i="7"/>
  <c r="C8" i="7"/>
  <c r="D23" i="1"/>
  <c r="D15" i="1"/>
  <c r="D28" i="1"/>
  <c r="D19" i="1"/>
  <c r="D35" i="1"/>
  <c r="D11" i="1"/>
</calcChain>
</file>

<file path=xl/sharedStrings.xml><?xml version="1.0" encoding="utf-8"?>
<sst xmlns="http://schemas.openxmlformats.org/spreadsheetml/2006/main" count="265" uniqueCount="194">
  <si>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</si>
  <si>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</si>
  <si>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</si>
  <si>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</si>
  <si>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</si>
  <si>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</si>
  <si>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</si>
  <si>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</si>
  <si>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</si>
  <si>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</si>
  <si>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</si>
  <si>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</si>
  <si>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</si>
  <si>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</si>
  <si>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</si>
  <si>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</si>
  <si>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</si>
  <si>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</si>
  <si>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</si>
  <si>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</si>
  <si>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</si>
  <si>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</si>
  <si>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</si>
  <si>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</si>
  <si>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</si>
  <si>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</si>
  <si>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r>
      <t xml:space="preserve">Aglomerācijas iedzīvotāju skaits uz </t>
    </r>
    <r>
      <rPr>
        <b/>
        <sz val="12"/>
        <color rgb="FFFF0000"/>
        <rFont val="Calibri"/>
        <family val="2"/>
        <scheme val="minor"/>
      </rPr>
      <t>(01.01.2018)</t>
    </r>
  </si>
  <si>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</si>
  <si>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</si>
  <si>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</si>
  <si>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</si>
  <si>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</si>
  <si>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</si>
  <si>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</si>
  <si>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</si>
  <si>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</si>
  <si>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</si>
  <si>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</si>
  <si>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</si>
  <si>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</si>
  <si>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</si>
  <si>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</si>
  <si>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</si>
  <si>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</si>
  <si>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</si>
  <si>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</si>
  <si>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</si>
  <si>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</si>
  <si>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</si>
  <si>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</si>
  <si>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</si>
  <si>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</si>
  <si>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</si>
  <si>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</si>
  <si>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</si>
  <si>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</si>
  <si>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</si>
  <si>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</si>
  <si>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</si>
  <si>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</si>
  <si>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</si>
  <si>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</si>
  <si>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</si>
  <si>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</si>
  <si>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</si>
  <si>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</si>
  <si>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</si>
  <si>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</si>
  <si>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</si>
  <si>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</si>
  <si>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</si>
  <si>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</si>
  <si>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</si>
  <si>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</si>
  <si>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</si>
  <si>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</si>
  <si>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</si>
  <si>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</si>
  <si>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</si>
  <si>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</si>
  <si>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</si>
  <si>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</si>
  <si>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</si>
  <si>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</si>
  <si>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</si>
  <si>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</si>
  <si>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</si>
  <si>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</si>
  <si>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</si>
  <si>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</si>
  <si>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</si>
  <si>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</si>
  <si>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</si>
  <si>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</si>
  <si>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</si>
  <si>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</si>
  <si>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</si>
  <si>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</si>
  <si>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</si>
  <si>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</si>
  <si>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</si>
  <si>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</si>
  <si>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</si>
  <si>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</si>
  <si>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</si>
  <si>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</si>
  <si>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</si>
  <si>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</si>
  <si>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</si>
  <si>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</si>
  <si>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</si>
  <si>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</si>
  <si>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</si>
  <si>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</si>
  <si>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</si>
  <si>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</si>
  <si>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</si>
  <si>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</si>
  <si>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</si>
  <si>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</si>
  <si>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</si>
  <si>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</si>
  <si>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</si>
  <si>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</si>
  <si>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</si>
  <si>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</si>
  <si>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</si>
  <si>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</si>
  <si>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</si>
  <si>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</si>
  <si>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</si>
  <si>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</si>
  <si>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</si>
  <si>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</si>
  <si>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</si>
  <si>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</si>
  <si>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</si>
  <si>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</si>
  <si>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</si>
  <si>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</si>
  <si>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</si>
  <si>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</si>
  <si>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</si>
  <si>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</si>
  <si>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</si>
  <si>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</si>
  <si>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</si>
  <si>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t xml:space="preserve"> Attīrīšanas iekārtas "Rītausmas", Īslīces pag. Bauiskas nov.</t>
  </si>
  <si>
    <t>SIA "Īslīces ūdens"</t>
  </si>
  <si>
    <r>
      <t>772 m</t>
    </r>
    <r>
      <rPr>
        <b/>
        <vertAlign val="superscript"/>
        <sz val="11"/>
        <color theme="1"/>
        <rFont val="Calibri"/>
        <family val="2"/>
        <charset val="186"/>
        <scheme val="minor"/>
      </rPr>
      <t>3</t>
    </r>
    <r>
      <rPr>
        <b/>
        <sz val="11"/>
        <color theme="1"/>
        <rFont val="Calibri"/>
        <family val="2"/>
        <scheme val="minor"/>
      </rPr>
      <t>/dnn</t>
    </r>
  </si>
  <si>
    <t>Atdzelžošanas stacija "Bērzkalni" ,Īslīces pag. Bauiskas nov.</t>
  </si>
  <si>
    <t>Atdzelžošanas stacija "Rītausmas", Īslīces pag. Bauiskas nov.</t>
  </si>
  <si>
    <t>*</t>
  </si>
  <si>
    <t>#</t>
  </si>
  <si>
    <t>0,61+PVN</t>
  </si>
  <si>
    <t>1,14  +PVN</t>
  </si>
  <si>
    <t>NAV</t>
  </si>
  <si>
    <t xml:space="preserve">*Elektrības skaitītājs ir uzstādīts visam ūdens ieguves, sagatavošanas un padeves objektam un Rītausmas  ir 61055 kwh/gadā </t>
  </si>
  <si>
    <t>**</t>
  </si>
  <si>
    <t xml:space="preserve">**Elektrības skaitītājs ir uzstādīts visam ūdens ieguves, sagatavošanas un padeves objektam un Bērzkalnos  ir 51798 kwh/gadā </t>
  </si>
  <si>
    <t xml:space="preserve">Pakalpojuma tarifs nesedz izdevumus </t>
  </si>
  <si>
    <t xml:space="preserve">**Pašvaldībā tiek iesniegts un saskaņots vidējā termiņa stratēģiskais plāns. Katru ceturksni un gadu tiek sniegts pārskats pašvaldībai.  </t>
  </si>
  <si>
    <t>SIA Īslīces ūdens</t>
  </si>
  <si>
    <t>*Asenizācijas pakalpojumus sniedz cits operators</t>
  </si>
  <si>
    <t>Piezīmes:</t>
  </si>
  <si>
    <t>Atdzelžošanas stacija "Rītausmas", Īslīces pag. Bauskas nov.</t>
  </si>
  <si>
    <t>Atdzelžošanas stacija "Bērzkalni" ,Īslīces pag. Bauskas nov.</t>
  </si>
  <si>
    <t xml:space="preserve">1.65 + PVN  un  4,96 + PVN*** </t>
  </si>
  <si>
    <t>***Koncentrēti asenizācijas notekūdeņi</t>
  </si>
  <si>
    <t>Nepieciešamības gadījumā pie lieliem apjomiem tiek piesaistīts pašvaldības finansējums pamatkapitāla palielināšanas kārtībā, jo 100% esam pašvaldības kapitālsadarbība.</t>
  </si>
  <si>
    <t>8%*</t>
  </si>
  <si>
    <t>Tiek mehāniski atūdeņotas un nojumē ar lapu kompostu uzglabātas</t>
  </si>
  <si>
    <t xml:space="preserve">Piezīmes. * Būtisks galveno tehnoloģisko iekārtu - sūkņu gaisa pūtēju, vārstu nolietojums </t>
  </si>
  <si>
    <t>Katru gadu slēdz jaunu vienošanos. Šobrīd maksā 500 EUR mēnesī, kamēr notiek kriminālprocess. Pēc procesa tikai zinās ko un kā samaksāt.</t>
  </si>
  <si>
    <t>2007.g., tiek gatavots jauns tarifa projekts</t>
  </si>
  <si>
    <t xml:space="preserve">Ir viens piegādātājs, Z.s Šalkas 1. </t>
  </si>
  <si>
    <t>Ir vidēja stratēģija 2019 - 2021.g.</t>
  </si>
  <si>
    <t xml:space="preserve"> Attīrīšanas iekārtas "Rītausmas", Īslīces pag. Bauskas nov.</t>
  </si>
  <si>
    <t>Aglomerācijas robeža mainīta 2018.g. jūnijā iekļaujot Bauskas pilsētas Ziedoņu un Mednieku ielas, kā arī citas izmaiņas.</t>
  </si>
  <si>
    <t xml:space="preserve">Dažās vietās ir. Uzmana Īslīces ūdens. </t>
  </si>
  <si>
    <t>2018.g. 28.jūnijs prot 12. Nr.12.</t>
  </si>
  <si>
    <t>ir</t>
  </si>
  <si>
    <t>ĪSLĪCE</t>
  </si>
  <si>
    <t>Saistības pret CFLA sakarā ar nesekmīgu projektu Bērzos</t>
  </si>
  <si>
    <t>Ir apstiprināti, nosūtīti uz VARAM 2019.g. 19.decembrī</t>
  </si>
  <si>
    <t>2021.g. 31.decembris</t>
  </si>
  <si>
    <t>Ūdenssaimniecības pakalpojumu sniedzēji. Īslīcē un Bērzos Īslīces ūdens</t>
  </si>
  <si>
    <t>Nav. Šobrīd ir viens pakalpojuma sniedzējs z/s Šalkas1</t>
  </si>
  <si>
    <t>Ūdenssaimniecības uzņēmuma nosaukums</t>
  </si>
  <si>
    <t>Anketas aizpildīšanas datums</t>
  </si>
  <si>
    <t>Sanāksmē no ūdenssaimniecības uzņēmuma un/vai domes piedalās</t>
  </si>
  <si>
    <t>Kontakti anketas datu saskaņošanai vai precizēšanai, gadījumā ja tiek konstatēts, ka sagatavotā informācija ir nepilnīga</t>
  </si>
  <si>
    <t>31.01.2020.</t>
  </si>
  <si>
    <t>Valērijs Gabrāns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</si>
</sst>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9"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b/>
      <vertAlign val="superscript"/>
      <sz val="11"/>
      <color theme="1"/>
      <name val="Calibri"/>
      <family val="2"/>
      <charset val="186"/>
      <scheme val="minor"/>
    </font>
    <font>
      <i/>
      <sz val="11"/>
      <name val="Calibri"/>
      <family val="2"/>
      <scheme val="minor"/>
    </font>
    <font>
      <sz val="11"/>
      <color theme="1"/>
      <name val="Calibri"/>
      <family val="2"/>
      <scheme val="minor"/>
    </font>
    <font>
      <sz val="11"/>
      <name val="Times New Roman"/>
      <family val="1"/>
      <charset val="186"/>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2" fillId="0" borderId="0"/>
    <xf numFmtId="9" fontId="27" fillId="0" borderId="0" applyFont="0" applyFill="0" applyBorder="0" applyAlignment="0" applyProtection="0"/>
  </cellStyleXfs>
  <cellXfs count="173">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5"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164" fontId="0" fillId="0" borderId="1" xfId="0" applyNumberFormat="1" applyFill="1" applyBorder="1" applyAlignment="1">
      <alignment vertical="top"/>
    </xf>
    <xf numFmtId="14" fontId="16" fillId="4"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 fillId="4" borderId="1" xfId="0" applyFont="1" applyFill="1" applyBorder="1" applyAlignment="1">
      <alignment horizontal="center" vertical="center"/>
    </xf>
    <xf numFmtId="4" fontId="0" fillId="0" borderId="1" xfId="0" applyNumberFormat="1" applyFill="1" applyBorder="1" applyAlignment="1">
      <alignment vertical="top"/>
    </xf>
    <xf numFmtId="165" fontId="0" fillId="4" borderId="1" xfId="0" applyNumberFormat="1" applyFill="1" applyBorder="1" applyAlignment="1">
      <alignment horizontal="right" vertical="top"/>
    </xf>
    <xf numFmtId="0" fontId="0" fillId="4" borderId="1" xfId="0" applyFill="1" applyBorder="1" applyAlignment="1">
      <alignment horizontal="center" vertical="center" wrapText="1"/>
    </xf>
    <xf numFmtId="9" fontId="0" fillId="0" borderId="0" xfId="2" applyFont="1"/>
    <xf numFmtId="9" fontId="0" fillId="4" borderId="1" xfId="2" applyFont="1" applyFill="1" applyBorder="1" applyAlignment="1">
      <alignment horizontal="right" vertical="top"/>
    </xf>
    <xf numFmtId="9" fontId="0" fillId="0" borderId="0" xfId="2" applyFont="1" applyAlignment="1">
      <alignment wrapText="1"/>
    </xf>
    <xf numFmtId="9" fontId="16" fillId="4" borderId="1" xfId="0" applyNumberFormat="1" applyFont="1" applyFill="1" applyBorder="1" applyAlignment="1">
      <alignment horizontal="center" vertical="center" wrapText="1"/>
    </xf>
    <xf numFmtId="0" fontId="3" fillId="4" borderId="1" xfId="0" applyFont="1" applyFill="1" applyBorder="1" applyAlignment="1">
      <alignment vertical="top" wrapText="1"/>
    </xf>
    <xf numFmtId="0" fontId="20" fillId="0" borderId="0" xfId="0" applyFont="1"/>
    <xf numFmtId="3" fontId="0" fillId="4" borderId="1" xfId="0" applyNumberFormat="1" applyFill="1" applyBorder="1" applyAlignment="1">
      <alignment horizontal="left" vertical="top"/>
    </xf>
    <xf numFmtId="3" fontId="0" fillId="4" borderId="7" xfId="0" applyNumberFormat="1" applyFill="1" applyBorder="1" applyAlignment="1">
      <alignment horizontal="left" vertical="top"/>
    </xf>
    <xf numFmtId="165" fontId="0" fillId="4" borderId="1" xfId="0" applyNumberFormat="1" applyFill="1" applyBorder="1" applyAlignment="1">
      <alignment vertical="top"/>
    </xf>
    <xf numFmtId="0" fontId="0" fillId="0" borderId="4" xfId="0" applyBorder="1" applyAlignment="1">
      <alignment horizontal="center" vertical="center"/>
    </xf>
    <xf numFmtId="9" fontId="0" fillId="4" borderId="1" xfId="2" applyFont="1" applyFill="1" applyBorder="1" applyAlignment="1">
      <alignment vertical="top"/>
    </xf>
    <xf numFmtId="3" fontId="0" fillId="4" borderId="7" xfId="0" applyNumberFormat="1" applyFill="1" applyBorder="1" applyAlignment="1">
      <alignment vertical="top" wrapText="1"/>
    </xf>
    <xf numFmtId="164" fontId="0" fillId="4" borderId="1" xfId="0" applyNumberFormat="1" applyFill="1" applyBorder="1" applyAlignment="1">
      <alignment vertical="top" wrapText="1"/>
    </xf>
    <xf numFmtId="3" fontId="0" fillId="4" borderId="11" xfId="0" applyNumberFormat="1" applyFill="1" applyBorder="1" applyAlignment="1">
      <alignment vertical="top" wrapText="1"/>
    </xf>
    <xf numFmtId="0" fontId="0" fillId="0" borderId="0" xfId="0" applyBorder="1" applyAlignment="1">
      <alignment vertical="center"/>
    </xf>
    <xf numFmtId="0" fontId="0" fillId="0" borderId="1" xfId="0" applyBorder="1" applyAlignment="1">
      <alignment horizontal="center" vertical="center"/>
    </xf>
    <xf numFmtId="0" fontId="20" fillId="0" borderId="1" xfId="0" applyFont="1" applyFill="1" applyBorder="1" applyAlignment="1">
      <alignment wrapText="1"/>
    </xf>
    <xf numFmtId="3" fontId="20" fillId="0" borderId="1" xfId="0" applyNumberFormat="1" applyFont="1" applyFill="1" applyBorder="1" applyAlignment="1">
      <alignment vertical="top" wrapText="1"/>
    </xf>
    <xf numFmtId="0" fontId="20" fillId="0" borderId="1" xfId="0" applyFont="1" applyBorder="1" applyAlignment="1">
      <alignment wrapText="1"/>
    </xf>
    <xf numFmtId="0" fontId="0" fillId="0" borderId="6" xfId="0" applyBorder="1" applyAlignment="1">
      <alignment wrapText="1"/>
    </xf>
    <xf numFmtId="0" fontId="0" fillId="0" borderId="13" xfId="0" applyBorder="1" applyAlignment="1">
      <alignment wrapText="1"/>
    </xf>
    <xf numFmtId="0" fontId="0" fillId="0" borderId="14" xfId="0" applyBorder="1" applyAlignment="1">
      <alignment wrapText="1"/>
    </xf>
    <xf numFmtId="0" fontId="0" fillId="0" borderId="0" xfId="0" applyAlignment="1">
      <alignment horizontal="center" vertical="center"/>
    </xf>
    <xf numFmtId="0" fontId="7" fillId="3" borderId="6"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1" xfId="0" applyFill="1" applyBorder="1" applyAlignment="1">
      <alignment horizontal="center" vertical="center"/>
    </xf>
    <xf numFmtId="0" fontId="0" fillId="4" borderId="6"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6" xfId="0" applyFont="1" applyBorder="1" applyAlignment="1">
      <alignment horizontal="right" vertical="top"/>
    </xf>
    <xf numFmtId="0" fontId="3" fillId="0" borderId="17" xfId="0"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0" fillId="4" borderId="7" xfId="0" applyFill="1" applyBorder="1" applyAlignment="1">
      <alignment horizontal="right" vertical="top"/>
    </xf>
    <xf numFmtId="0" fontId="0" fillId="4" borderId="2" xfId="0" applyFill="1" applyBorder="1" applyAlignment="1">
      <alignment horizontal="right" vertical="top"/>
    </xf>
    <xf numFmtId="0" fontId="2" fillId="9" borderId="1" xfId="0" applyFont="1" applyFill="1" applyBorder="1" applyAlignment="1">
      <alignment horizontal="center"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6" xfId="0" applyNumberFormat="1" applyFont="1" applyBorder="1" applyAlignment="1">
      <alignment horizontal="right" vertical="top"/>
    </xf>
    <xf numFmtId="3" fontId="3" fillId="0" borderId="17" xfId="0" applyNumberFormat="1" applyFont="1" applyBorder="1" applyAlignment="1">
      <alignment horizontal="right" vertical="top"/>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7" borderId="4" xfId="0" applyFill="1" applyBorder="1" applyAlignment="1">
      <alignment horizontal="center" vertical="center"/>
    </xf>
    <xf numFmtId="0" fontId="0" fillId="7" borderId="5" xfId="0"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6" fillId="4" borderId="7"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xf numFmtId="0" fontId="28" fillId="4" borderId="1" xfId="0" applyFont="1" applyFill="1" applyBorder="1" applyAlignment="1">
      <alignment vertical="top"/>
    </xf>
  </cellXfs>
  <cellStyles count="3">
    <cellStyle name="Normal 2" xfId="1" xr:uid="{00000000-0005-0000-0000-000001000000}"/>
    <cellStyle name="Parasts" xfId="0" builtinId="0"/>
    <cellStyle name="Procenti"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
  <sheetViews>
    <sheetView tabSelected="1" view="pageBreakPreview" topLeftCell="A7" zoomScale="70" zoomScaleNormal="90" zoomScaleSheetLayoutView="70" workbookViewId="0">
      <selection activeCell="D15" sqref="D15"/>
    </sheetView>
  </sheetViews>
  <sheetFormatPr defaultRowHeight="14.4" x14ac:dyDescent="0.3"/>
  <cols>
    <col min="1" max="1" width="40.5546875" style="3" customWidth="1"/>
    <col min="2" max="4" width="23.6640625" customWidth="1"/>
    <col min="5" max="5" width="40.6640625" customWidth="1"/>
    <col min="6" max="8" width="23.6640625" customWidth="1"/>
    <col min="10" max="10" width="42.44140625" customWidth="1"/>
    <col min="11" max="11" width="22.5546875" customWidth="1"/>
  </cols>
  <sheetData>
    <row r="1" spans="1:8" ht="49.5" customHeight="1" thickBot="1" x14ac:dyDescent="0.35">
      <c r="A1" s="7" t="s">
        <v>143</v>
      </c>
      <c r="B1" s="121" t="s">
        <v>182</v>
      </c>
      <c r="C1" s="122"/>
      <c r="D1" s="123"/>
      <c r="E1" s="118"/>
      <c r="F1" s="118"/>
      <c r="G1" s="118"/>
    </row>
    <row r="2" spans="1:8" ht="49.5" customHeight="1" thickBot="1" x14ac:dyDescent="0.35">
      <c r="A2" s="119" t="s">
        <v>188</v>
      </c>
      <c r="B2" s="124" t="s">
        <v>148</v>
      </c>
      <c r="C2" s="125"/>
      <c r="D2" s="126"/>
      <c r="E2" s="118"/>
      <c r="F2" s="118"/>
      <c r="G2" s="118"/>
    </row>
    <row r="3" spans="1:8" ht="49.5" customHeight="1" thickBot="1" x14ac:dyDescent="0.35">
      <c r="A3" s="119" t="s">
        <v>189</v>
      </c>
      <c r="B3" s="124" t="s">
        <v>192</v>
      </c>
      <c r="C3" s="125"/>
      <c r="D3" s="126"/>
      <c r="E3" s="118"/>
      <c r="F3" s="118"/>
      <c r="G3" s="118"/>
    </row>
    <row r="4" spans="1:8" ht="49.2" customHeight="1" thickBot="1" x14ac:dyDescent="0.35">
      <c r="A4" s="119" t="s">
        <v>190</v>
      </c>
      <c r="B4" s="124" t="s">
        <v>193</v>
      </c>
      <c r="C4" s="125"/>
      <c r="D4" s="126"/>
      <c r="E4" s="118"/>
      <c r="F4" s="118"/>
      <c r="G4" s="118"/>
    </row>
    <row r="5" spans="1:8" ht="49.2" customHeight="1" thickBot="1" x14ac:dyDescent="0.35">
      <c r="A5" s="120" t="s">
        <v>191</v>
      </c>
      <c r="B5" s="124"/>
      <c r="C5" s="125"/>
      <c r="D5" s="126"/>
      <c r="E5" s="118"/>
      <c r="F5" s="118"/>
      <c r="G5" s="118"/>
    </row>
    <row r="6" spans="1:8" ht="21.75" customHeight="1" x14ac:dyDescent="0.3">
      <c r="A6" s="5"/>
      <c r="B6" s="6"/>
      <c r="C6" s="6"/>
      <c r="D6" s="6"/>
    </row>
    <row r="7" spans="1:8" s="4" customFormat="1" ht="18" customHeight="1" x14ac:dyDescent="0.3">
      <c r="A7" s="131" t="s">
        <v>111</v>
      </c>
      <c r="B7" s="131"/>
      <c r="C7" s="131"/>
      <c r="D7" s="131"/>
      <c r="E7" s="136" t="s">
        <v>112</v>
      </c>
      <c r="F7" s="136"/>
      <c r="G7" s="136"/>
      <c r="H7" s="136"/>
    </row>
    <row r="8" spans="1:8" ht="55.5" customHeight="1" x14ac:dyDescent="0.3">
      <c r="A8" s="133" t="s">
        <v>7</v>
      </c>
      <c r="B8" s="133" t="s">
        <v>93</v>
      </c>
      <c r="C8" s="133" t="s">
        <v>128</v>
      </c>
      <c r="D8" s="132" t="s">
        <v>22</v>
      </c>
      <c r="E8" s="137" t="s">
        <v>7</v>
      </c>
      <c r="F8" s="137" t="s">
        <v>113</v>
      </c>
      <c r="G8" s="137" t="s">
        <v>9</v>
      </c>
      <c r="H8" s="138" t="s">
        <v>22</v>
      </c>
    </row>
    <row r="9" spans="1:8" ht="129" customHeight="1" x14ac:dyDescent="0.3">
      <c r="A9" s="133"/>
      <c r="B9" s="133"/>
      <c r="C9" s="133"/>
      <c r="D9" s="132"/>
      <c r="E9" s="137"/>
      <c r="F9" s="137"/>
      <c r="G9" s="137"/>
      <c r="H9" s="138"/>
    </row>
    <row r="10" spans="1:8" x14ac:dyDescent="0.3">
      <c r="A10" s="128" t="s">
        <v>18</v>
      </c>
      <c r="B10" s="128"/>
      <c r="C10" s="128"/>
      <c r="D10" s="128"/>
      <c r="E10" s="141" t="s">
        <v>133</v>
      </c>
      <c r="F10" s="141"/>
      <c r="G10" s="141"/>
      <c r="H10" s="141"/>
    </row>
    <row r="11" spans="1:8" ht="46.95" customHeight="1" x14ac:dyDescent="0.3">
      <c r="A11" s="18" t="s">
        <v>19</v>
      </c>
      <c r="B11" s="8"/>
      <c r="C11" s="17">
        <v>360</v>
      </c>
      <c r="D11" s="8">
        <f>D12+D13+D14</f>
        <v>0</v>
      </c>
      <c r="E11" s="71" t="s">
        <v>129</v>
      </c>
      <c r="F11" s="72"/>
      <c r="G11" s="73">
        <v>110</v>
      </c>
      <c r="H11" s="72" t="e">
        <f>#REF!+H12+H14</f>
        <v>#REF!</v>
      </c>
    </row>
    <row r="12" spans="1:8" x14ac:dyDescent="0.3">
      <c r="A12" s="19" t="s">
        <v>0</v>
      </c>
      <c r="B12" s="172">
        <v>6215</v>
      </c>
      <c r="C12" s="9"/>
      <c r="D12" s="57">
        <v>0</v>
      </c>
      <c r="E12" s="144" t="s">
        <v>117</v>
      </c>
      <c r="F12" s="150">
        <v>2850</v>
      </c>
      <c r="G12" s="148"/>
      <c r="H12" s="146">
        <v>0</v>
      </c>
    </row>
    <row r="13" spans="1:8" x14ac:dyDescent="0.3">
      <c r="A13" s="19" t="s">
        <v>1</v>
      </c>
      <c r="B13" s="46">
        <v>810</v>
      </c>
      <c r="C13" s="9"/>
      <c r="D13" s="57">
        <v>0</v>
      </c>
      <c r="E13" s="145"/>
      <c r="F13" s="151"/>
      <c r="G13" s="149"/>
      <c r="H13" s="147"/>
    </row>
    <row r="14" spans="1:8" x14ac:dyDescent="0.3">
      <c r="A14" s="19" t="s">
        <v>4</v>
      </c>
      <c r="B14" s="46">
        <v>920</v>
      </c>
      <c r="C14" s="9"/>
      <c r="D14" s="31">
        <v>0</v>
      </c>
      <c r="E14" s="19" t="s">
        <v>4</v>
      </c>
      <c r="F14" s="46">
        <v>270</v>
      </c>
      <c r="G14" s="9"/>
      <c r="H14" s="31">
        <v>0</v>
      </c>
    </row>
    <row r="15" spans="1:8" ht="62.4" x14ac:dyDescent="0.3">
      <c r="A15" s="20" t="s">
        <v>21</v>
      </c>
      <c r="B15" s="12"/>
      <c r="C15" s="13"/>
      <c r="D15" s="14">
        <f>D16+D17+D18</f>
        <v>0</v>
      </c>
      <c r="E15" s="74" t="s">
        <v>130</v>
      </c>
      <c r="F15" s="75"/>
      <c r="G15" s="76"/>
      <c r="H15" s="77">
        <f>H16+H17+H18</f>
        <v>0</v>
      </c>
    </row>
    <row r="16" spans="1:8" x14ac:dyDescent="0.3">
      <c r="A16" s="19" t="s">
        <v>2</v>
      </c>
      <c r="B16" s="46">
        <v>3</v>
      </c>
      <c r="C16" s="9"/>
      <c r="D16" s="57">
        <v>0</v>
      </c>
      <c r="E16" s="19" t="s">
        <v>118</v>
      </c>
      <c r="F16" s="46"/>
      <c r="G16" s="9"/>
      <c r="H16" s="57">
        <v>0</v>
      </c>
    </row>
    <row r="17" spans="1:9" ht="41.4" x14ac:dyDescent="0.3">
      <c r="A17" s="19" t="s">
        <v>12</v>
      </c>
      <c r="B17" s="46"/>
      <c r="C17" s="9"/>
      <c r="D17" s="57">
        <v>0</v>
      </c>
      <c r="E17" s="19" t="s">
        <v>119</v>
      </c>
      <c r="F17" s="46"/>
      <c r="G17" s="9"/>
      <c r="H17" s="57">
        <v>0</v>
      </c>
    </row>
    <row r="18" spans="1:9" ht="27.6" x14ac:dyDescent="0.3">
      <c r="A18" s="19" t="s">
        <v>11</v>
      </c>
      <c r="B18" s="46"/>
      <c r="C18" s="9"/>
      <c r="D18" s="57">
        <v>0</v>
      </c>
      <c r="E18" s="19" t="s">
        <v>120</v>
      </c>
      <c r="F18" s="46"/>
      <c r="G18" s="9"/>
      <c r="H18" s="57">
        <v>0</v>
      </c>
    </row>
    <row r="19" spans="1:9" ht="85.95" customHeight="1" x14ac:dyDescent="0.3">
      <c r="A19" s="18" t="s">
        <v>20</v>
      </c>
      <c r="B19" s="8"/>
      <c r="C19" s="17" t="s">
        <v>23</v>
      </c>
      <c r="D19" s="8">
        <f>D20+D21+D22</f>
        <v>0</v>
      </c>
      <c r="E19" s="71" t="s">
        <v>131</v>
      </c>
      <c r="F19" s="72"/>
      <c r="G19" s="73" t="s">
        <v>23</v>
      </c>
      <c r="H19" s="72" t="e">
        <f>#REF!+H20+H22</f>
        <v>#REF!</v>
      </c>
    </row>
    <row r="20" spans="1:9" x14ac:dyDescent="0.3">
      <c r="A20" s="19" t="s">
        <v>0</v>
      </c>
      <c r="B20" s="46"/>
      <c r="C20" s="9"/>
      <c r="D20" s="57">
        <v>0</v>
      </c>
      <c r="E20" s="144" t="s">
        <v>1</v>
      </c>
      <c r="F20" s="150"/>
      <c r="G20" s="134"/>
      <c r="H20" s="139">
        <v>0</v>
      </c>
    </row>
    <row r="21" spans="1:9" x14ac:dyDescent="0.3">
      <c r="A21" s="19" t="s">
        <v>1</v>
      </c>
      <c r="B21" s="46"/>
      <c r="C21" s="9"/>
      <c r="D21" s="57">
        <v>0</v>
      </c>
      <c r="E21" s="145"/>
      <c r="F21" s="151"/>
      <c r="G21" s="135"/>
      <c r="H21" s="140"/>
    </row>
    <row r="22" spans="1:9" x14ac:dyDescent="0.3">
      <c r="A22" s="19" t="s">
        <v>4</v>
      </c>
      <c r="B22" s="46"/>
      <c r="C22" s="9"/>
      <c r="D22" s="31">
        <v>0</v>
      </c>
      <c r="E22" s="19" t="s">
        <v>4</v>
      </c>
      <c r="F22" s="46"/>
      <c r="G22" s="9"/>
      <c r="H22" s="31">
        <v>0</v>
      </c>
    </row>
    <row r="23" spans="1:9" ht="78" x14ac:dyDescent="0.3">
      <c r="A23" s="20" t="s">
        <v>114</v>
      </c>
      <c r="B23" s="12"/>
      <c r="C23" s="13"/>
      <c r="D23" s="14">
        <f>D24+D25+D26</f>
        <v>0</v>
      </c>
      <c r="E23" s="74" t="s">
        <v>132</v>
      </c>
      <c r="F23" s="75"/>
      <c r="G23" s="76"/>
      <c r="H23" s="77">
        <f>H24+H25+H26</f>
        <v>0</v>
      </c>
    </row>
    <row r="24" spans="1:9" x14ac:dyDescent="0.3">
      <c r="A24" s="19" t="s">
        <v>2</v>
      </c>
      <c r="B24" s="46"/>
      <c r="C24" s="9"/>
      <c r="D24" s="57">
        <v>0</v>
      </c>
      <c r="E24" s="19" t="s">
        <v>118</v>
      </c>
      <c r="F24" s="46"/>
      <c r="G24" s="9"/>
      <c r="H24" s="57">
        <v>0</v>
      </c>
    </row>
    <row r="25" spans="1:9" ht="41.4" x14ac:dyDescent="0.3">
      <c r="A25" s="19" t="s">
        <v>12</v>
      </c>
      <c r="B25" s="46"/>
      <c r="C25" s="9"/>
      <c r="D25" s="57">
        <v>0</v>
      </c>
      <c r="E25" s="19" t="s">
        <v>119</v>
      </c>
      <c r="F25" s="46"/>
      <c r="G25" s="9"/>
      <c r="H25" s="57">
        <v>0</v>
      </c>
    </row>
    <row r="26" spans="1:9" ht="27.6" x14ac:dyDescent="0.3">
      <c r="A26" s="19" t="s">
        <v>11</v>
      </c>
      <c r="B26" s="46"/>
      <c r="C26" s="9"/>
      <c r="D26" s="57">
        <v>0</v>
      </c>
      <c r="E26" s="19" t="s">
        <v>120</v>
      </c>
      <c r="F26" s="46"/>
      <c r="G26" s="9"/>
      <c r="H26" s="57">
        <v>0</v>
      </c>
    </row>
    <row r="27" spans="1:9" x14ac:dyDescent="0.3">
      <c r="A27" s="128" t="s">
        <v>5</v>
      </c>
      <c r="B27" s="128"/>
      <c r="C27" s="128"/>
      <c r="D27" s="128"/>
      <c r="E27" s="141" t="s">
        <v>115</v>
      </c>
      <c r="F27" s="141"/>
      <c r="G27" s="141"/>
      <c r="H27" s="141"/>
    </row>
    <row r="28" spans="1:9" ht="31.2" customHeight="1" x14ac:dyDescent="0.3">
      <c r="A28" s="20" t="s">
        <v>8</v>
      </c>
      <c r="B28" s="15"/>
      <c r="C28" s="13"/>
      <c r="D28" s="8">
        <f>SUM(D29:D33)</f>
        <v>0</v>
      </c>
      <c r="E28" s="74" t="s">
        <v>116</v>
      </c>
      <c r="F28" s="78"/>
      <c r="G28" s="76"/>
      <c r="H28" s="72">
        <f>SUM(H29:H33)</f>
        <v>0</v>
      </c>
      <c r="I28" t="s">
        <v>121</v>
      </c>
    </row>
    <row r="29" spans="1:9" x14ac:dyDescent="0.3">
      <c r="A29" s="19" t="s">
        <v>0</v>
      </c>
      <c r="B29" s="58"/>
      <c r="C29" s="16"/>
      <c r="D29" s="31">
        <v>0</v>
      </c>
      <c r="E29" s="144" t="s">
        <v>1</v>
      </c>
      <c r="F29" s="152"/>
      <c r="G29" s="154"/>
      <c r="H29" s="139">
        <v>0</v>
      </c>
    </row>
    <row r="30" spans="1:9" x14ac:dyDescent="0.3">
      <c r="A30" s="19" t="s">
        <v>1</v>
      </c>
      <c r="B30" s="46"/>
      <c r="C30" s="9"/>
      <c r="D30" s="57">
        <v>0</v>
      </c>
      <c r="E30" s="145"/>
      <c r="F30" s="153"/>
      <c r="G30" s="155"/>
      <c r="H30" s="140"/>
    </row>
    <row r="31" spans="1:9" x14ac:dyDescent="0.3">
      <c r="A31" s="19" t="s">
        <v>3</v>
      </c>
      <c r="B31" s="46"/>
      <c r="C31" s="9"/>
      <c r="D31" s="57">
        <v>0</v>
      </c>
      <c r="E31" s="19" t="s">
        <v>122</v>
      </c>
      <c r="F31" s="46"/>
      <c r="G31" s="9"/>
      <c r="H31" s="57">
        <v>0</v>
      </c>
    </row>
    <row r="32" spans="1:9" ht="31.95" customHeight="1" x14ac:dyDescent="0.3">
      <c r="A32" s="19" t="s">
        <v>16</v>
      </c>
      <c r="B32" s="46"/>
      <c r="C32" s="9"/>
      <c r="D32" s="57">
        <v>0</v>
      </c>
      <c r="E32" s="144" t="s">
        <v>123</v>
      </c>
      <c r="F32" s="150"/>
      <c r="G32" s="134"/>
      <c r="H32" s="139"/>
    </row>
    <row r="33" spans="1:8" ht="31.95" customHeight="1" x14ac:dyDescent="0.3">
      <c r="A33" s="19" t="s">
        <v>89</v>
      </c>
      <c r="B33" s="46"/>
      <c r="C33" s="9"/>
      <c r="D33" s="57"/>
      <c r="E33" s="145"/>
      <c r="F33" s="151"/>
      <c r="G33" s="135"/>
      <c r="H33" s="140"/>
    </row>
    <row r="34" spans="1:8" ht="30.6" customHeight="1" x14ac:dyDescent="0.3">
      <c r="A34" s="129" t="s">
        <v>6</v>
      </c>
      <c r="B34" s="130"/>
      <c r="C34" s="130"/>
      <c r="D34" s="130"/>
      <c r="E34" s="142" t="s">
        <v>124</v>
      </c>
      <c r="F34" s="143"/>
      <c r="G34" s="143"/>
      <c r="H34" s="143"/>
    </row>
    <row r="35" spans="1:8" ht="46.8" x14ac:dyDescent="0.3">
      <c r="A35" s="20" t="s">
        <v>84</v>
      </c>
      <c r="B35" s="12"/>
      <c r="C35" s="13"/>
      <c r="D35" s="8">
        <f>SUM(D36:D39)</f>
        <v>0</v>
      </c>
      <c r="E35" s="74" t="s">
        <v>84</v>
      </c>
      <c r="F35" s="75"/>
      <c r="G35" s="76"/>
      <c r="H35" s="72">
        <f>SUM(H36:H38)</f>
        <v>0</v>
      </c>
    </row>
    <row r="36" spans="1:8" ht="69" x14ac:dyDescent="0.3">
      <c r="A36" s="19" t="s">
        <v>13</v>
      </c>
      <c r="B36" s="46"/>
      <c r="C36" s="9"/>
      <c r="D36" s="59">
        <v>0</v>
      </c>
      <c r="E36" s="19" t="s">
        <v>125</v>
      </c>
      <c r="F36" s="46"/>
      <c r="G36" s="9"/>
      <c r="H36" s="59">
        <v>0</v>
      </c>
    </row>
    <row r="37" spans="1:8" ht="27.6" x14ac:dyDescent="0.3">
      <c r="A37" s="19" t="s">
        <v>14</v>
      </c>
      <c r="B37" s="46"/>
      <c r="C37" s="9"/>
      <c r="D37" s="59">
        <v>0</v>
      </c>
      <c r="E37" s="19" t="s">
        <v>126</v>
      </c>
      <c r="F37" s="46"/>
      <c r="G37" s="9"/>
      <c r="H37" s="59">
        <v>0</v>
      </c>
    </row>
    <row r="38" spans="1:8" ht="27.6" x14ac:dyDescent="0.3">
      <c r="A38" s="19" t="s">
        <v>15</v>
      </c>
      <c r="B38" s="46"/>
      <c r="C38" s="9"/>
      <c r="D38" s="59">
        <v>0</v>
      </c>
      <c r="E38" s="19" t="s">
        <v>127</v>
      </c>
      <c r="F38" s="46"/>
      <c r="G38" s="9"/>
      <c r="H38" s="59">
        <v>0</v>
      </c>
    </row>
    <row r="39" spans="1:8" ht="27.6" x14ac:dyDescent="0.3">
      <c r="A39" s="19" t="s">
        <v>17</v>
      </c>
      <c r="B39" s="46"/>
      <c r="C39" s="9"/>
      <c r="D39" s="59">
        <v>0</v>
      </c>
    </row>
    <row r="40" spans="1:8" ht="30" customHeight="1" x14ac:dyDescent="0.3">
      <c r="A40" s="127" t="s">
        <v>10</v>
      </c>
      <c r="B40" s="127"/>
      <c r="C40" s="127"/>
      <c r="D40" s="127"/>
      <c r="E40" s="127" t="s">
        <v>10</v>
      </c>
      <c r="F40" s="127"/>
      <c r="G40" s="127"/>
      <c r="H40" s="127"/>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9">
    <mergeCell ref="E34:H34"/>
    <mergeCell ref="E40:H40"/>
    <mergeCell ref="E12:E13"/>
    <mergeCell ref="F12:F13"/>
    <mergeCell ref="H12:H13"/>
    <mergeCell ref="G12:G13"/>
    <mergeCell ref="E20:E21"/>
    <mergeCell ref="F20:F21"/>
    <mergeCell ref="G20:G21"/>
    <mergeCell ref="H20:H21"/>
    <mergeCell ref="E29:E30"/>
    <mergeCell ref="F29:F30"/>
    <mergeCell ref="G29:G30"/>
    <mergeCell ref="H29:H30"/>
    <mergeCell ref="E32:E33"/>
    <mergeCell ref="F32:F33"/>
    <mergeCell ref="G32:G33"/>
    <mergeCell ref="E7:H7"/>
    <mergeCell ref="E8:E9"/>
    <mergeCell ref="F8:F9"/>
    <mergeCell ref="G8:G9"/>
    <mergeCell ref="H8:H9"/>
    <mergeCell ref="H32:H33"/>
    <mergeCell ref="E10:H10"/>
    <mergeCell ref="E27:H27"/>
    <mergeCell ref="A40:D40"/>
    <mergeCell ref="A10:D10"/>
    <mergeCell ref="A27:D27"/>
    <mergeCell ref="A34:D34"/>
    <mergeCell ref="A7:D7"/>
    <mergeCell ref="D8:D9"/>
    <mergeCell ref="A8:A9"/>
    <mergeCell ref="B8:B9"/>
    <mergeCell ref="C8:C9"/>
    <mergeCell ref="B1:D1"/>
    <mergeCell ref="B2:D2"/>
    <mergeCell ref="B3:D3"/>
    <mergeCell ref="B4:D4"/>
    <mergeCell ref="B5:D5"/>
  </mergeCells>
  <pageMargins left="0.7" right="0.7" top="0.75" bottom="0.75" header="0.3" footer="0.3"/>
  <pageSetup paperSize="9" scale="3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view="pageBreakPreview" topLeftCell="A7" zoomScaleSheetLayoutView="100" workbookViewId="0">
      <selection activeCell="B14" sqref="B14"/>
    </sheetView>
  </sheetViews>
  <sheetFormatPr defaultRowHeight="14.4" x14ac:dyDescent="0.3"/>
  <cols>
    <col min="1" max="1" width="48.33203125" customWidth="1"/>
    <col min="2" max="2" width="26.88671875" customWidth="1"/>
  </cols>
  <sheetData>
    <row r="1" spans="1:2" ht="101.4" customHeight="1" thickBot="1" x14ac:dyDescent="0.35">
      <c r="A1" s="7" t="s">
        <v>143</v>
      </c>
      <c r="B1" s="105" t="s">
        <v>182</v>
      </c>
    </row>
    <row r="2" spans="1:2" x14ac:dyDescent="0.3">
      <c r="A2" s="5"/>
      <c r="B2" s="6"/>
    </row>
    <row r="3" spans="1:2" ht="30.6" customHeight="1" x14ac:dyDescent="0.3">
      <c r="A3" s="156" t="s">
        <v>101</v>
      </c>
      <c r="B3" s="157"/>
    </row>
    <row r="4" spans="1:2" ht="48.6" customHeight="1" x14ac:dyDescent="0.3">
      <c r="A4" s="66" t="s">
        <v>98</v>
      </c>
      <c r="B4" s="65" t="s">
        <v>180</v>
      </c>
    </row>
    <row r="5" spans="1:2" ht="28.8" x14ac:dyDescent="0.3">
      <c r="A5" s="66" t="s">
        <v>99</v>
      </c>
      <c r="B5" s="65"/>
    </row>
    <row r="6" spans="1:2" ht="57.6" x14ac:dyDescent="0.3">
      <c r="A6" s="66" t="s">
        <v>134</v>
      </c>
      <c r="B6" s="65" t="s">
        <v>178</v>
      </c>
    </row>
    <row r="7" spans="1:2" ht="38.4" customHeight="1" x14ac:dyDescent="0.3">
      <c r="A7" s="66" t="s">
        <v>109</v>
      </c>
      <c r="B7" s="65"/>
    </row>
    <row r="8" spans="1:2" ht="25.2" customHeight="1" x14ac:dyDescent="0.3">
      <c r="A8" s="66" t="s">
        <v>108</v>
      </c>
      <c r="B8" s="108">
        <v>2.4</v>
      </c>
    </row>
    <row r="9" spans="1:2" ht="45.6" customHeight="1" x14ac:dyDescent="0.3">
      <c r="A9" s="156" t="s">
        <v>97</v>
      </c>
      <c r="B9" s="157"/>
    </row>
    <row r="10" spans="1:2" ht="48" customHeight="1" x14ac:dyDescent="0.3">
      <c r="A10" s="53" t="s">
        <v>95</v>
      </c>
      <c r="B10" s="65" t="s">
        <v>184</v>
      </c>
    </row>
    <row r="11" spans="1:2" ht="41.4" customHeight="1" x14ac:dyDescent="0.3">
      <c r="A11" s="53" t="s">
        <v>135</v>
      </c>
      <c r="B11" s="31" t="s">
        <v>185</v>
      </c>
    </row>
    <row r="12" spans="1:2" ht="70.2" customHeight="1" x14ac:dyDescent="0.3">
      <c r="A12" s="53" t="s">
        <v>96</v>
      </c>
      <c r="B12" s="65" t="s">
        <v>186</v>
      </c>
    </row>
    <row r="13" spans="1:2" ht="51" customHeight="1" x14ac:dyDescent="0.3">
      <c r="A13" s="53" t="s">
        <v>136</v>
      </c>
      <c r="B13" s="65" t="s">
        <v>187</v>
      </c>
    </row>
    <row r="14" spans="1:2" ht="28.8" x14ac:dyDescent="0.3">
      <c r="A14" s="70" t="s">
        <v>110</v>
      </c>
      <c r="B14" s="109" t="s">
        <v>181</v>
      </c>
    </row>
  </sheetData>
  <mergeCells count="2">
    <mergeCell ref="A9:B9"/>
    <mergeCell ref="A3:B3"/>
  </mergeCells>
  <pageMargins left="0.7" right="0.7" top="0.75" bottom="0.75" header="0.3" footer="0.3"/>
  <pageSetup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3"/>
  <sheetViews>
    <sheetView view="pageBreakPreview" topLeftCell="A15" zoomScale="60" zoomScaleNormal="90" workbookViewId="0">
      <selection activeCell="F28" sqref="F28"/>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143</v>
      </c>
      <c r="B1" s="159" t="s">
        <v>182</v>
      </c>
      <c r="C1" s="160"/>
      <c r="D1" s="160"/>
    </row>
    <row r="2" spans="1:10" ht="21.75" customHeight="1" x14ac:dyDescent="0.3">
      <c r="A2" s="5"/>
      <c r="B2" s="6"/>
      <c r="C2" s="6"/>
      <c r="D2" s="6"/>
    </row>
    <row r="3" spans="1:10" s="4" customFormat="1" ht="18" customHeight="1" x14ac:dyDescent="0.3">
      <c r="A3" s="131" t="s">
        <v>25</v>
      </c>
      <c r="B3" s="131"/>
      <c r="C3" s="131"/>
      <c r="D3" s="131"/>
    </row>
    <row r="4" spans="1:10" s="4" customFormat="1" ht="36" customHeight="1" x14ac:dyDescent="0.3">
      <c r="A4" s="87" t="s">
        <v>145</v>
      </c>
      <c r="B4" s="31">
        <v>1889</v>
      </c>
      <c r="C4" s="85"/>
      <c r="D4" s="85"/>
    </row>
    <row r="5" spans="1:10" ht="29.4" customHeight="1" x14ac:dyDescent="0.3">
      <c r="A5" s="25" t="s">
        <v>26</v>
      </c>
      <c r="B5" s="31">
        <v>1989</v>
      </c>
      <c r="C5" s="29"/>
      <c r="D5" s="22"/>
    </row>
    <row r="6" spans="1:10" x14ac:dyDescent="0.3">
      <c r="A6" s="23" t="s">
        <v>27</v>
      </c>
      <c r="B6" s="31">
        <v>794</v>
      </c>
      <c r="C6" s="29"/>
      <c r="D6" s="10"/>
      <c r="E6" s="47"/>
    </row>
    <row r="7" spans="1:10" x14ac:dyDescent="0.3">
      <c r="A7" s="23" t="s">
        <v>28</v>
      </c>
      <c r="B7" s="31">
        <v>1626</v>
      </c>
      <c r="C7" s="30">
        <f>B7/B5</f>
        <v>0.81749622926093513</v>
      </c>
      <c r="D7" s="10"/>
      <c r="E7" s="47"/>
    </row>
    <row r="8" spans="1:10" ht="29.4" thickBot="1" x14ac:dyDescent="0.35">
      <c r="A8" s="23" t="s">
        <v>29</v>
      </c>
      <c r="B8" s="31">
        <v>1626</v>
      </c>
      <c r="C8" s="30">
        <f>B8/B5</f>
        <v>0.81749622926093513</v>
      </c>
      <c r="D8" s="11"/>
      <c r="E8" s="47"/>
      <c r="F8" s="1"/>
    </row>
    <row r="9" spans="1:10" ht="42" thickBot="1" x14ac:dyDescent="0.35">
      <c r="A9" s="27"/>
      <c r="B9" s="12"/>
      <c r="C9" s="28" t="s">
        <v>90</v>
      </c>
      <c r="D9" s="28" t="s">
        <v>91</v>
      </c>
      <c r="E9" s="60"/>
      <c r="G9" s="115"/>
      <c r="H9" s="116"/>
      <c r="I9" s="116"/>
      <c r="J9" s="117"/>
    </row>
    <row r="10" spans="1:10" ht="15.6" x14ac:dyDescent="0.3">
      <c r="A10" s="25" t="s">
        <v>30</v>
      </c>
      <c r="B10" s="89"/>
      <c r="C10" s="21"/>
      <c r="D10" s="93"/>
      <c r="E10" s="47"/>
    </row>
    <row r="11" spans="1:10" x14ac:dyDescent="0.3">
      <c r="A11" s="23" t="s">
        <v>31</v>
      </c>
      <c r="B11" s="104">
        <v>6.3310000000000004</v>
      </c>
      <c r="C11" s="31">
        <v>0</v>
      </c>
      <c r="D11" s="104">
        <v>2.8559999999999999</v>
      </c>
      <c r="E11" s="47"/>
    </row>
    <row r="12" spans="1:10" x14ac:dyDescent="0.3">
      <c r="A12" s="23" t="s">
        <v>32</v>
      </c>
      <c r="B12" s="104">
        <v>5.39</v>
      </c>
      <c r="C12" s="31">
        <v>0</v>
      </c>
      <c r="D12" s="104">
        <v>2.6659999999999999</v>
      </c>
      <c r="E12" s="47"/>
    </row>
    <row r="13" spans="1:10" ht="15.6" x14ac:dyDescent="0.3">
      <c r="A13" s="26" t="s">
        <v>33</v>
      </c>
      <c r="B13" s="31">
        <v>6</v>
      </c>
      <c r="C13" s="29"/>
      <c r="D13" s="29"/>
      <c r="E13" s="47"/>
    </row>
    <row r="14" spans="1:10" x14ac:dyDescent="0.3">
      <c r="A14" s="19" t="s">
        <v>34</v>
      </c>
      <c r="B14" s="31">
        <v>0</v>
      </c>
      <c r="C14" s="29"/>
      <c r="D14" s="29"/>
      <c r="E14" s="47"/>
    </row>
    <row r="15" spans="1:10" x14ac:dyDescent="0.3">
      <c r="A15" s="24" t="s">
        <v>35</v>
      </c>
      <c r="B15" s="31">
        <v>6</v>
      </c>
      <c r="C15" s="29"/>
      <c r="D15" s="29"/>
      <c r="E15" s="47"/>
    </row>
    <row r="16" spans="1:10" ht="15.6" x14ac:dyDescent="0.3">
      <c r="A16" s="25" t="s">
        <v>79</v>
      </c>
      <c r="B16" s="59">
        <v>16</v>
      </c>
      <c r="C16" s="61"/>
      <c r="D16" s="61"/>
      <c r="E16" s="60"/>
    </row>
    <row r="17" spans="1:10" ht="15.6" x14ac:dyDescent="0.3">
      <c r="A17" s="25" t="s">
        <v>137</v>
      </c>
      <c r="B17" s="59">
        <v>15</v>
      </c>
      <c r="C17" s="61"/>
      <c r="D17" s="61"/>
      <c r="E17" s="60"/>
    </row>
    <row r="18" spans="1:10" ht="55.2" customHeight="1" x14ac:dyDescent="0.3">
      <c r="A18" s="32" t="s">
        <v>92</v>
      </c>
      <c r="B18" s="31">
        <v>12</v>
      </c>
      <c r="C18" s="29"/>
      <c r="D18" s="29"/>
      <c r="E18" s="47"/>
    </row>
    <row r="19" spans="1:10" ht="70.8" customHeight="1" x14ac:dyDescent="0.3">
      <c r="A19" s="32" t="s">
        <v>144</v>
      </c>
      <c r="B19" s="107" t="s">
        <v>179</v>
      </c>
      <c r="C19" s="29"/>
      <c r="D19" s="29"/>
      <c r="E19" s="47"/>
    </row>
    <row r="20" spans="1:10" ht="54.6" customHeight="1" x14ac:dyDescent="0.3">
      <c r="A20" s="32" t="s">
        <v>85</v>
      </c>
      <c r="B20" s="34">
        <v>1</v>
      </c>
      <c r="C20" s="61"/>
      <c r="D20" s="61"/>
      <c r="E20" s="60"/>
    </row>
    <row r="21" spans="1:10" ht="31.2" x14ac:dyDescent="0.3">
      <c r="A21" s="32" t="s">
        <v>86</v>
      </c>
      <c r="B21" s="33">
        <v>147296</v>
      </c>
      <c r="C21" s="29"/>
      <c r="D21" s="29"/>
    </row>
    <row r="22" spans="1:10" ht="109.2" x14ac:dyDescent="0.3">
      <c r="A22" s="32" t="s">
        <v>100</v>
      </c>
      <c r="B22" s="33" t="s">
        <v>156</v>
      </c>
      <c r="C22" s="29"/>
      <c r="D22" s="29"/>
    </row>
    <row r="23" spans="1:10" ht="15.6" x14ac:dyDescent="0.3">
      <c r="A23" s="158" t="s">
        <v>68</v>
      </c>
      <c r="B23" s="158"/>
      <c r="C23" s="158"/>
      <c r="D23" s="158"/>
    </row>
    <row r="24" spans="1:10" ht="31.2" x14ac:dyDescent="0.3">
      <c r="A24" s="25" t="s">
        <v>69</v>
      </c>
      <c r="B24" s="31">
        <v>1889</v>
      </c>
      <c r="C24" s="29"/>
      <c r="D24" s="22"/>
    </row>
    <row r="25" spans="1:10" x14ac:dyDescent="0.3">
      <c r="A25" s="23" t="s">
        <v>27</v>
      </c>
      <c r="B25" s="31">
        <v>891</v>
      </c>
      <c r="C25" s="29"/>
      <c r="D25" s="10"/>
    </row>
    <row r="26" spans="1:10" x14ac:dyDescent="0.3">
      <c r="A26" s="23" t="s">
        <v>28</v>
      </c>
      <c r="B26" s="31">
        <v>1776</v>
      </c>
      <c r="C26" s="30">
        <f>B26/B24</f>
        <v>0.94017998941238745</v>
      </c>
      <c r="D26" s="10"/>
    </row>
    <row r="27" spans="1:10" ht="28.8" x14ac:dyDescent="0.3">
      <c r="A27" s="23" t="s">
        <v>29</v>
      </c>
      <c r="B27" s="31">
        <v>1776</v>
      </c>
      <c r="C27" s="30">
        <f>B27/B24</f>
        <v>0.94017998941238745</v>
      </c>
      <c r="D27" s="11"/>
      <c r="F27" s="1">
        <f>B27-B24</f>
        <v>-113</v>
      </c>
    </row>
    <row r="28" spans="1:10" ht="41.4" x14ac:dyDescent="0.3">
      <c r="A28" s="27"/>
      <c r="B28" s="12"/>
      <c r="C28" s="28" t="s">
        <v>90</v>
      </c>
      <c r="D28" s="28" t="s">
        <v>91</v>
      </c>
      <c r="E28" s="60"/>
    </row>
    <row r="29" spans="1:10" ht="19.2" customHeight="1" x14ac:dyDescent="0.3">
      <c r="A29" s="25" t="s">
        <v>70</v>
      </c>
      <c r="B29" s="94">
        <v>11.746</v>
      </c>
      <c r="C29" s="59">
        <v>0</v>
      </c>
      <c r="D29" s="94">
        <v>11.446</v>
      </c>
    </row>
    <row r="30" spans="1:10" ht="19.2" customHeight="1" x14ac:dyDescent="0.3">
      <c r="A30" s="25" t="s">
        <v>79</v>
      </c>
      <c r="B30" s="59">
        <v>15</v>
      </c>
      <c r="C30" s="61"/>
      <c r="D30" s="62"/>
      <c r="E30" s="63"/>
    </row>
    <row r="31" spans="1:10" ht="37.200000000000003" customHeight="1" x14ac:dyDescent="0.3">
      <c r="A31" s="25" t="s">
        <v>138</v>
      </c>
      <c r="B31" s="97">
        <v>0.2</v>
      </c>
      <c r="C31" s="61"/>
      <c r="D31" s="62"/>
      <c r="E31" s="63"/>
      <c r="J31" s="96"/>
    </row>
    <row r="32" spans="1:10" ht="45" customHeight="1" x14ac:dyDescent="0.3">
      <c r="A32" s="56" t="s">
        <v>74</v>
      </c>
      <c r="B32" s="36" t="s">
        <v>38</v>
      </c>
      <c r="C32" s="36" t="s">
        <v>39</v>
      </c>
      <c r="D32" s="36" t="s">
        <v>41</v>
      </c>
      <c r="E32" s="36" t="s">
        <v>71</v>
      </c>
      <c r="F32" s="36" t="s">
        <v>42</v>
      </c>
      <c r="G32" s="36" t="s">
        <v>56</v>
      </c>
      <c r="H32" s="36" t="s">
        <v>76</v>
      </c>
    </row>
    <row r="33" spans="1:8" ht="28.8" x14ac:dyDescent="0.3">
      <c r="A33" s="91" t="s">
        <v>165</v>
      </c>
      <c r="B33" s="43" t="s">
        <v>148</v>
      </c>
      <c r="C33" s="43">
        <v>2012</v>
      </c>
      <c r="D33" s="43">
        <v>480</v>
      </c>
      <c r="E33" s="43">
        <v>65256</v>
      </c>
      <c r="F33" s="99">
        <v>0.2</v>
      </c>
      <c r="G33" s="99">
        <v>0.16</v>
      </c>
      <c r="H33" s="43" t="s">
        <v>152</v>
      </c>
    </row>
    <row r="34" spans="1:8" ht="28.8" x14ac:dyDescent="0.3">
      <c r="A34" s="91" t="s">
        <v>166</v>
      </c>
      <c r="B34" s="43" t="s">
        <v>148</v>
      </c>
      <c r="C34" s="43">
        <v>2012</v>
      </c>
      <c r="D34" s="43">
        <v>276</v>
      </c>
      <c r="E34" s="43">
        <v>48865</v>
      </c>
      <c r="F34" s="99">
        <v>0.2</v>
      </c>
      <c r="G34" s="99">
        <v>0.16</v>
      </c>
      <c r="H34" s="43" t="s">
        <v>153</v>
      </c>
    </row>
    <row r="35" spans="1:8" x14ac:dyDescent="0.3">
      <c r="A35" s="39" t="s">
        <v>72</v>
      </c>
      <c r="B35" s="43"/>
      <c r="C35" s="43"/>
      <c r="D35" s="43"/>
      <c r="E35" s="43"/>
      <c r="F35" s="43"/>
      <c r="G35" s="43"/>
      <c r="H35" s="43"/>
    </row>
    <row r="36" spans="1:8" ht="57.6" x14ac:dyDescent="0.3">
      <c r="A36" s="56" t="s">
        <v>78</v>
      </c>
      <c r="B36" s="36" t="s">
        <v>38</v>
      </c>
      <c r="C36" s="36" t="s">
        <v>39</v>
      </c>
      <c r="D36" s="36" t="s">
        <v>41</v>
      </c>
      <c r="E36" s="36" t="s">
        <v>80</v>
      </c>
      <c r="F36" s="36" t="s">
        <v>42</v>
      </c>
      <c r="G36" s="36" t="s">
        <v>56</v>
      </c>
      <c r="H36" s="36" t="s">
        <v>77</v>
      </c>
    </row>
    <row r="37" spans="1:8" ht="28.8" x14ac:dyDescent="0.3">
      <c r="A37" s="91" t="s">
        <v>151</v>
      </c>
      <c r="B37" s="43" t="s">
        <v>148</v>
      </c>
      <c r="C37" s="43">
        <v>2012</v>
      </c>
      <c r="D37" s="43">
        <v>3000</v>
      </c>
      <c r="E37" s="43">
        <v>62256</v>
      </c>
      <c r="F37" s="99">
        <v>0.1</v>
      </c>
      <c r="G37" s="99">
        <v>0.08</v>
      </c>
      <c r="H37" s="43">
        <v>61055</v>
      </c>
    </row>
    <row r="38" spans="1:8" ht="28.8" x14ac:dyDescent="0.3">
      <c r="A38" s="91" t="s">
        <v>150</v>
      </c>
      <c r="B38" s="43" t="s">
        <v>148</v>
      </c>
      <c r="C38" s="43">
        <v>2012</v>
      </c>
      <c r="D38" s="43">
        <v>3000</v>
      </c>
      <c r="E38" s="43">
        <v>45865</v>
      </c>
      <c r="F38" s="99">
        <v>0.1</v>
      </c>
      <c r="G38" s="99">
        <v>0.08</v>
      </c>
      <c r="H38" s="43">
        <v>51798</v>
      </c>
    </row>
    <row r="39" spans="1:8" x14ac:dyDescent="0.3">
      <c r="A39" s="39" t="s">
        <v>72</v>
      </c>
      <c r="B39" s="43"/>
      <c r="C39" s="43"/>
      <c r="D39" s="43"/>
      <c r="E39" s="43"/>
      <c r="F39" s="43"/>
      <c r="G39" s="43"/>
      <c r="H39" s="43"/>
    </row>
    <row r="40" spans="1:8" ht="57.6" x14ac:dyDescent="0.3">
      <c r="A40" s="56" t="s">
        <v>73</v>
      </c>
      <c r="B40" s="36" t="s">
        <v>38</v>
      </c>
      <c r="C40" s="36" t="s">
        <v>39</v>
      </c>
      <c r="D40" s="36" t="s">
        <v>75</v>
      </c>
      <c r="E40" s="36" t="s">
        <v>42</v>
      </c>
      <c r="F40" s="36" t="s">
        <v>56</v>
      </c>
      <c r="G40" s="36" t="s">
        <v>81</v>
      </c>
    </row>
    <row r="41" spans="1:8" ht="28.8" x14ac:dyDescent="0.3">
      <c r="A41" s="91" t="s">
        <v>151</v>
      </c>
      <c r="B41" s="43" t="s">
        <v>148</v>
      </c>
      <c r="C41" s="43">
        <v>2012</v>
      </c>
      <c r="D41" s="43">
        <v>370</v>
      </c>
      <c r="E41" s="99">
        <v>0.05</v>
      </c>
      <c r="F41" s="99">
        <v>0.02</v>
      </c>
      <c r="G41" s="43" t="s">
        <v>152</v>
      </c>
      <c r="H41" s="37"/>
    </row>
    <row r="42" spans="1:8" ht="28.8" x14ac:dyDescent="0.3">
      <c r="A42" s="91" t="s">
        <v>150</v>
      </c>
      <c r="B42" s="43" t="s">
        <v>148</v>
      </c>
      <c r="C42" s="43">
        <v>2012</v>
      </c>
      <c r="D42" s="43">
        <v>290</v>
      </c>
      <c r="E42" s="99">
        <v>0.05</v>
      </c>
      <c r="F42" s="99">
        <v>0.02</v>
      </c>
      <c r="G42" s="43" t="s">
        <v>158</v>
      </c>
      <c r="H42" s="37"/>
    </row>
    <row r="43" spans="1:8" x14ac:dyDescent="0.3">
      <c r="A43" s="39" t="s">
        <v>72</v>
      </c>
      <c r="B43" s="43"/>
      <c r="C43" s="43"/>
      <c r="D43" s="43"/>
      <c r="E43" s="43"/>
      <c r="F43" s="43"/>
      <c r="G43" s="43"/>
      <c r="H43" s="37"/>
    </row>
    <row r="44" spans="1:8" x14ac:dyDescent="0.3">
      <c r="H44" s="4"/>
    </row>
    <row r="45" spans="1:8" ht="43.2" x14ac:dyDescent="0.3">
      <c r="A45" s="3" t="s">
        <v>157</v>
      </c>
    </row>
    <row r="46" spans="1:8" ht="43.2" x14ac:dyDescent="0.3">
      <c r="A46" s="3" t="s">
        <v>159</v>
      </c>
    </row>
    <row r="53" spans="1:1" x14ac:dyDescent="0.3">
      <c r="A53" s="98"/>
    </row>
  </sheetData>
  <mergeCells count="3">
    <mergeCell ref="A23:D23"/>
    <mergeCell ref="B1:D1"/>
    <mergeCell ref="A3:D3"/>
  </mergeCells>
  <pageMargins left="0.7" right="0.7" top="0.75" bottom="0.75" header="0.3" footer="0.3"/>
  <pageSetup paperSize="9"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zoomScale="90" zoomScaleNormal="90" workbookViewId="0">
      <selection activeCell="I11" sqref="I11"/>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14" customWidth="1"/>
    <col min="12" max="12" width="42.44140625" customWidth="1"/>
    <col min="13" max="13" width="22.5546875" customWidth="1"/>
  </cols>
  <sheetData>
    <row r="1" spans="1:11" ht="49.5" customHeight="1" thickBot="1" x14ac:dyDescent="0.35">
      <c r="A1" s="7" t="s">
        <v>143</v>
      </c>
      <c r="B1" s="161" t="s">
        <v>182</v>
      </c>
      <c r="C1" s="162"/>
      <c r="D1" s="162"/>
      <c r="E1" s="79"/>
      <c r="F1" s="60"/>
    </row>
    <row r="2" spans="1:11" ht="21.75" customHeight="1" x14ac:dyDescent="0.3">
      <c r="A2" s="5"/>
      <c r="B2" s="6"/>
      <c r="C2" s="6"/>
      <c r="D2" s="6"/>
      <c r="E2" s="6"/>
    </row>
    <row r="3" spans="1:11" s="4" customFormat="1" ht="18" customHeight="1" x14ac:dyDescent="0.3">
      <c r="A3" s="131" t="s">
        <v>36</v>
      </c>
      <c r="B3" s="131"/>
      <c r="C3" s="131"/>
      <c r="D3" s="131"/>
      <c r="E3" s="80"/>
    </row>
    <row r="4" spans="1:11" ht="29.4" customHeight="1" x14ac:dyDescent="0.3">
      <c r="A4" s="42" t="s">
        <v>44</v>
      </c>
      <c r="B4" s="31">
        <v>59285</v>
      </c>
      <c r="C4" s="29"/>
      <c r="D4" s="22"/>
      <c r="E4" s="81"/>
    </row>
    <row r="5" spans="1:11" ht="28.8" x14ac:dyDescent="0.3">
      <c r="A5" s="23" t="s">
        <v>37</v>
      </c>
      <c r="B5" s="31">
        <v>49675</v>
      </c>
      <c r="C5" s="35">
        <f>B5/B4</f>
        <v>0.83790166146580081</v>
      </c>
      <c r="D5" s="10"/>
      <c r="E5" s="82"/>
    </row>
    <row r="6" spans="1:11" ht="28.8" x14ac:dyDescent="0.3">
      <c r="A6" s="23" t="s">
        <v>87</v>
      </c>
      <c r="B6" s="31">
        <v>431</v>
      </c>
      <c r="C6" s="30">
        <f>B6/B4</f>
        <v>7.2699671080374466E-3</v>
      </c>
      <c r="D6" s="10"/>
      <c r="E6" s="82"/>
      <c r="F6" s="60"/>
    </row>
    <row r="7" spans="1:11" ht="57.6" x14ac:dyDescent="0.3">
      <c r="A7" s="64" t="s">
        <v>94</v>
      </c>
      <c r="B7" s="36" t="s">
        <v>38</v>
      </c>
      <c r="C7" s="36" t="s">
        <v>39</v>
      </c>
      <c r="D7" s="36" t="s">
        <v>41</v>
      </c>
      <c r="E7" s="36" t="s">
        <v>139</v>
      </c>
      <c r="F7" s="36" t="s">
        <v>43</v>
      </c>
      <c r="G7" s="36" t="s">
        <v>42</v>
      </c>
      <c r="H7" s="36" t="s">
        <v>56</v>
      </c>
      <c r="I7" s="36" t="s">
        <v>45</v>
      </c>
      <c r="J7" s="36" t="s">
        <v>54</v>
      </c>
      <c r="K7" s="36" t="s">
        <v>55</v>
      </c>
    </row>
    <row r="8" spans="1:11" s="38" customFormat="1" ht="72" x14ac:dyDescent="0.3">
      <c r="A8" s="91" t="s">
        <v>177</v>
      </c>
      <c r="B8" s="43" t="s">
        <v>148</v>
      </c>
      <c r="C8" s="90">
        <v>41229</v>
      </c>
      <c r="D8" s="43" t="s">
        <v>149</v>
      </c>
      <c r="E8" s="43">
        <v>3993</v>
      </c>
      <c r="F8" s="43">
        <v>125355</v>
      </c>
      <c r="G8" s="99" t="s">
        <v>170</v>
      </c>
      <c r="H8" s="99">
        <v>0.02</v>
      </c>
      <c r="I8" s="43">
        <v>105494</v>
      </c>
      <c r="J8" s="92">
        <v>20</v>
      </c>
      <c r="K8" s="95" t="s">
        <v>171</v>
      </c>
    </row>
    <row r="9" spans="1:11" s="38" customFormat="1" x14ac:dyDescent="0.3">
      <c r="A9" s="39" t="s">
        <v>46</v>
      </c>
      <c r="B9" s="43"/>
      <c r="C9" s="43"/>
      <c r="D9" s="43"/>
      <c r="E9" s="43"/>
      <c r="F9" s="43"/>
      <c r="G9" s="43"/>
      <c r="H9" s="43"/>
      <c r="I9" s="43"/>
      <c r="J9" s="44"/>
      <c r="K9" s="44"/>
    </row>
    <row r="10" spans="1:11" s="38" customFormat="1" x14ac:dyDescent="0.3">
      <c r="A10" s="39" t="s">
        <v>47</v>
      </c>
      <c r="B10" s="43"/>
      <c r="C10" s="43"/>
      <c r="D10" s="43">
        <f>772*365</f>
        <v>281780</v>
      </c>
      <c r="E10" s="43"/>
      <c r="F10" s="43"/>
      <c r="G10" s="43"/>
      <c r="H10" s="43"/>
      <c r="I10" s="43"/>
      <c r="J10" s="44"/>
      <c r="K10" s="44"/>
    </row>
    <row r="11" spans="1:11" s="38" customFormat="1" ht="77.400000000000006" customHeight="1" x14ac:dyDescent="0.3">
      <c r="A11" s="88" t="s">
        <v>146</v>
      </c>
      <c r="B11" s="169" t="s">
        <v>172</v>
      </c>
      <c r="C11" s="169"/>
      <c r="D11" s="37"/>
      <c r="E11" s="37"/>
      <c r="F11" s="37"/>
      <c r="G11" s="37"/>
      <c r="H11" s="37"/>
      <c r="I11" s="37"/>
      <c r="J11" s="86"/>
      <c r="K11" s="86"/>
    </row>
    <row r="12" spans="1:11" s="38" customFormat="1" x14ac:dyDescent="0.3">
      <c r="A12" s="37"/>
      <c r="B12" s="37"/>
      <c r="C12" s="37"/>
      <c r="D12" s="37"/>
      <c r="E12" s="37"/>
      <c r="F12" s="37"/>
      <c r="G12" s="37"/>
      <c r="H12" s="37"/>
      <c r="I12" s="37"/>
      <c r="J12" s="86"/>
      <c r="K12" s="86"/>
    </row>
    <row r="13" spans="1:11" ht="46.95" customHeight="1" x14ac:dyDescent="0.3">
      <c r="A13" s="36" t="s">
        <v>40</v>
      </c>
      <c r="B13" s="36" t="s">
        <v>82</v>
      </c>
      <c r="C13" s="36" t="s">
        <v>140</v>
      </c>
      <c r="D13" s="36" t="s">
        <v>48</v>
      </c>
      <c r="E13" s="37"/>
      <c r="F13" s="38"/>
    </row>
    <row r="14" spans="1:11" x14ac:dyDescent="0.3">
      <c r="A14" s="163" t="s">
        <v>147</v>
      </c>
      <c r="B14" s="40" t="s">
        <v>49</v>
      </c>
      <c r="C14" s="44">
        <v>234</v>
      </c>
      <c r="D14" s="45">
        <v>16.399999999999999</v>
      </c>
      <c r="E14" s="83"/>
    </row>
    <row r="15" spans="1:11" x14ac:dyDescent="0.3">
      <c r="A15" s="164"/>
      <c r="B15" s="40" t="s">
        <v>50</v>
      </c>
      <c r="C15" s="44">
        <v>468</v>
      </c>
      <c r="D15" s="45">
        <v>52.08</v>
      </c>
      <c r="E15" s="83"/>
    </row>
    <row r="16" spans="1:11" x14ac:dyDescent="0.3">
      <c r="A16" s="164"/>
      <c r="B16" s="40" t="s">
        <v>51</v>
      </c>
      <c r="C16" s="44">
        <v>211</v>
      </c>
      <c r="D16" s="45">
        <v>9.94</v>
      </c>
      <c r="E16" s="83"/>
    </row>
    <row r="17" spans="1:6" x14ac:dyDescent="0.3">
      <c r="A17" s="164"/>
      <c r="B17" s="40" t="s">
        <v>52</v>
      </c>
      <c r="C17" s="44">
        <v>77</v>
      </c>
      <c r="D17" s="45">
        <v>13.9</v>
      </c>
      <c r="E17" s="83"/>
    </row>
    <row r="18" spans="1:6" x14ac:dyDescent="0.3">
      <c r="A18" s="164"/>
      <c r="B18" s="40" t="s">
        <v>53</v>
      </c>
      <c r="C18" s="44">
        <v>8</v>
      </c>
      <c r="D18" s="45">
        <v>4.93</v>
      </c>
      <c r="E18" s="83"/>
    </row>
    <row r="19" spans="1:6" ht="28.8" x14ac:dyDescent="0.3">
      <c r="A19" s="165"/>
      <c r="B19" s="84" t="s">
        <v>141</v>
      </c>
      <c r="C19" s="45">
        <v>1207</v>
      </c>
      <c r="D19" s="29"/>
      <c r="E19" s="83"/>
      <c r="F19" s="38"/>
    </row>
    <row r="20" spans="1:6" ht="29.4" customHeight="1" x14ac:dyDescent="0.3">
      <c r="A20" s="166" t="s">
        <v>46</v>
      </c>
      <c r="B20" s="41" t="s">
        <v>49</v>
      </c>
      <c r="C20" s="46"/>
      <c r="D20" s="46"/>
      <c r="E20" s="83"/>
      <c r="F20" s="38"/>
    </row>
    <row r="21" spans="1:6" x14ac:dyDescent="0.3">
      <c r="A21" s="167"/>
      <c r="B21" s="41" t="s">
        <v>50</v>
      </c>
      <c r="C21" s="46"/>
      <c r="D21" s="46"/>
      <c r="E21" s="83"/>
      <c r="F21" s="38"/>
    </row>
    <row r="22" spans="1:6" x14ac:dyDescent="0.3">
      <c r="A22" s="167"/>
      <c r="B22" s="41" t="s">
        <v>51</v>
      </c>
      <c r="C22" s="46"/>
      <c r="D22" s="46"/>
      <c r="E22" s="83"/>
      <c r="F22" s="38"/>
    </row>
    <row r="23" spans="1:6" x14ac:dyDescent="0.3">
      <c r="A23" s="167"/>
      <c r="B23" s="41" t="s">
        <v>52</v>
      </c>
      <c r="C23" s="46"/>
      <c r="D23" s="46"/>
      <c r="E23" s="83"/>
      <c r="F23" s="38"/>
    </row>
    <row r="24" spans="1:6" x14ac:dyDescent="0.3">
      <c r="A24" s="167"/>
      <c r="B24" s="41" t="s">
        <v>53</v>
      </c>
      <c r="C24" s="46"/>
      <c r="D24" s="46"/>
      <c r="E24" s="83"/>
      <c r="F24" s="38"/>
    </row>
    <row r="25" spans="1:6" ht="28.8" x14ac:dyDescent="0.3">
      <c r="A25" s="168"/>
      <c r="B25" s="84" t="s">
        <v>141</v>
      </c>
      <c r="C25" s="46"/>
      <c r="D25" s="29"/>
    </row>
  </sheetData>
  <mergeCells count="5">
    <mergeCell ref="B1:D1"/>
    <mergeCell ref="A3:D3"/>
    <mergeCell ref="A14:A19"/>
    <mergeCell ref="A20:A25"/>
    <mergeCell ref="B11:C11"/>
  </mergeCells>
  <pageMargins left="0.7" right="0.7" top="0.75" bottom="0.75" header="0.3" footer="0.3"/>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30"/>
  <sheetViews>
    <sheetView topLeftCell="A12" zoomScale="90" zoomScaleNormal="90" workbookViewId="0">
      <selection activeCell="B25" sqref="B25"/>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143</v>
      </c>
      <c r="B1" s="111" t="s">
        <v>182</v>
      </c>
      <c r="C1" s="110"/>
      <c r="D1" s="60"/>
    </row>
    <row r="2" spans="1:4" ht="21.75" customHeight="1" x14ac:dyDescent="0.3">
      <c r="A2" s="5"/>
      <c r="B2" s="6"/>
      <c r="C2" s="6"/>
    </row>
    <row r="3" spans="1:4" s="4" customFormat="1" ht="18" customHeight="1" x14ac:dyDescent="0.3">
      <c r="A3" s="131" t="s">
        <v>62</v>
      </c>
      <c r="B3" s="131"/>
      <c r="C3" s="131"/>
    </row>
    <row r="4" spans="1:4" s="49" customFormat="1" ht="30" customHeight="1" x14ac:dyDescent="0.3">
      <c r="A4" s="50" t="s">
        <v>60</v>
      </c>
      <c r="B4" s="51" t="s">
        <v>162</v>
      </c>
      <c r="C4" s="29"/>
    </row>
    <row r="5" spans="1:4" s="49" customFormat="1" ht="30" customHeight="1" x14ac:dyDescent="0.3">
      <c r="A5" s="50" t="s">
        <v>61</v>
      </c>
      <c r="B5" s="102">
        <v>1480979</v>
      </c>
      <c r="C5" s="29"/>
    </row>
    <row r="6" spans="1:4" s="49" customFormat="1" ht="48" customHeight="1" x14ac:dyDescent="0.3">
      <c r="A6" s="50" t="s">
        <v>103</v>
      </c>
      <c r="B6" s="102">
        <v>356498</v>
      </c>
      <c r="C6" s="112" t="s">
        <v>183</v>
      </c>
    </row>
    <row r="7" spans="1:4" s="49" customFormat="1" ht="93.6" customHeight="1" x14ac:dyDescent="0.3">
      <c r="A7" s="50" t="s">
        <v>102</v>
      </c>
      <c r="B7" s="102"/>
      <c r="C7" s="113" t="s">
        <v>173</v>
      </c>
      <c r="D7" s="48"/>
    </row>
    <row r="8" spans="1:4" s="49" customFormat="1" ht="28.8" x14ac:dyDescent="0.3">
      <c r="A8" s="50" t="s">
        <v>83</v>
      </c>
      <c r="B8" s="106">
        <v>1</v>
      </c>
      <c r="C8" s="29"/>
      <c r="D8" s="48"/>
    </row>
    <row r="9" spans="1:4" s="49" customFormat="1" x14ac:dyDescent="0.3">
      <c r="A9" s="54"/>
      <c r="B9" s="55"/>
      <c r="C9" s="55"/>
      <c r="D9" s="48"/>
    </row>
    <row r="10" spans="1:4" ht="29.4" customHeight="1" x14ac:dyDescent="0.3">
      <c r="A10" s="42" t="s">
        <v>57</v>
      </c>
      <c r="B10" s="31" t="s">
        <v>155</v>
      </c>
      <c r="C10" s="114" t="s">
        <v>174</v>
      </c>
    </row>
    <row r="11" spans="1:4" x14ac:dyDescent="0.3">
      <c r="A11" s="23" t="s">
        <v>59</v>
      </c>
      <c r="B11" s="31"/>
      <c r="C11" s="35"/>
    </row>
    <row r="12" spans="1:4" x14ac:dyDescent="0.3">
      <c r="A12" s="23" t="s">
        <v>58</v>
      </c>
      <c r="B12" s="31"/>
      <c r="C12" s="30"/>
    </row>
    <row r="13" spans="1:4" ht="28.8" x14ac:dyDescent="0.3">
      <c r="A13" s="52" t="s">
        <v>142</v>
      </c>
      <c r="B13" s="31" t="s">
        <v>167</v>
      </c>
      <c r="C13" s="114" t="s">
        <v>175</v>
      </c>
    </row>
    <row r="14" spans="1:4" x14ac:dyDescent="0.3">
      <c r="A14" s="52" t="s">
        <v>104</v>
      </c>
      <c r="B14" s="102">
        <v>77580</v>
      </c>
      <c r="C14" s="29"/>
    </row>
    <row r="15" spans="1:4" x14ac:dyDescent="0.3">
      <c r="A15" s="69" t="s">
        <v>105</v>
      </c>
      <c r="B15" s="103">
        <v>76161</v>
      </c>
      <c r="C15" s="29"/>
    </row>
    <row r="16" spans="1:4" ht="28.8" x14ac:dyDescent="0.3">
      <c r="A16" s="67" t="s">
        <v>66</v>
      </c>
      <c r="B16" s="100" t="s">
        <v>160</v>
      </c>
      <c r="C16" s="29"/>
      <c r="D16" s="47"/>
    </row>
    <row r="17" spans="1:4" ht="55.2" x14ac:dyDescent="0.3">
      <c r="A17" s="67" t="s">
        <v>24</v>
      </c>
      <c r="B17" s="100" t="s">
        <v>169</v>
      </c>
      <c r="C17" s="68"/>
    </row>
    <row r="18" spans="1:4" ht="28.8" x14ac:dyDescent="0.3">
      <c r="A18" s="67" t="s">
        <v>88</v>
      </c>
      <c r="B18" s="46" t="s">
        <v>176</v>
      </c>
      <c r="C18" s="68"/>
      <c r="D18" s="60"/>
    </row>
    <row r="19" spans="1:4" ht="15.6" customHeight="1" x14ac:dyDescent="0.3">
      <c r="A19" s="170" t="s">
        <v>63</v>
      </c>
      <c r="B19" s="171"/>
      <c r="C19" s="170"/>
    </row>
    <row r="20" spans="1:4" x14ac:dyDescent="0.3">
      <c r="A20" s="42" t="s">
        <v>64</v>
      </c>
      <c r="B20" s="31" t="s">
        <v>154</v>
      </c>
      <c r="C20" s="29"/>
    </row>
    <row r="21" spans="1:4" x14ac:dyDescent="0.3">
      <c r="A21" s="52" t="s">
        <v>106</v>
      </c>
      <c r="B21" s="102">
        <v>51011</v>
      </c>
      <c r="C21" s="29"/>
    </row>
    <row r="22" spans="1:4" x14ac:dyDescent="0.3">
      <c r="A22" s="52" t="s">
        <v>107</v>
      </c>
      <c r="B22" s="102">
        <v>77580</v>
      </c>
      <c r="C22" s="29"/>
    </row>
    <row r="23" spans="1:4" ht="28.8" x14ac:dyDescent="0.3">
      <c r="A23" s="53" t="s">
        <v>65</v>
      </c>
      <c r="B23" s="65" t="s">
        <v>160</v>
      </c>
      <c r="C23" s="29"/>
    </row>
    <row r="24" spans="1:4" ht="55.2" x14ac:dyDescent="0.3">
      <c r="A24" s="53" t="s">
        <v>24</v>
      </c>
      <c r="B24" s="100" t="s">
        <v>169</v>
      </c>
      <c r="C24" s="29"/>
    </row>
    <row r="25" spans="1:4" ht="28.8" x14ac:dyDescent="0.3">
      <c r="A25" s="53" t="s">
        <v>67</v>
      </c>
      <c r="B25" s="46" t="s">
        <v>176</v>
      </c>
      <c r="C25" s="29"/>
    </row>
    <row r="27" spans="1:4" x14ac:dyDescent="0.3">
      <c r="A27" s="101" t="s">
        <v>164</v>
      </c>
    </row>
    <row r="28" spans="1:4" x14ac:dyDescent="0.3">
      <c r="A28" s="3" t="s">
        <v>163</v>
      </c>
    </row>
    <row r="29" spans="1:4" ht="43.2" x14ac:dyDescent="0.3">
      <c r="A29" s="3" t="s">
        <v>161</v>
      </c>
    </row>
    <row r="30" spans="1:4" x14ac:dyDescent="0.3">
      <c r="A30" s="3" t="s">
        <v>168</v>
      </c>
    </row>
  </sheetData>
  <mergeCells count="2">
    <mergeCell ref="A3:C3"/>
    <mergeCell ref="A19:C19"/>
  </mergeCells>
  <pageMargins left="0.7" right="0.7" top="0.75" bottom="0.75" header="0.3" footer="0.3"/>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2</vt:i4>
      </vt:variant>
    </vt:vector>
  </HeadingPairs>
  <TitlesOfParts>
    <vt:vector size="7" baseType="lpstr">
      <vt:lpstr>Investiciju_plans_POST2020</vt:lpstr>
      <vt:lpstr>Par aglo. un dec.kan.</vt:lpstr>
      <vt:lpstr>Ūdenssaimniec_ESOŠS_VĒRTĒJUMS</vt:lpstr>
      <vt:lpstr>NAI_esošais_vērtējums</vt:lpstr>
      <vt:lpstr>Ekonomiskais_novērtējums</vt:lpstr>
      <vt:lpstr>Investiciju_plans_POST2020!Drukas_apgabals</vt:lpstr>
      <vt:lpstr>Ūdenssaimniec_ESOŠS_VĒRTĒJUMS!Drukas_apgabals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2020-03-16T10:16:49Z</dcterms:modified>
</cp:coreProperties>
</file>