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07F07932-CB4C-4CE6-885E-BD2B9BFD5CB4}"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Investiciju_plans_POST2020!$A$1:$H$41</definedName>
    <definedName name="_xlnm.Print_Area" localSheetId="2">Ūdenssaimniec_ESOŠS_VĒRTĒJUMS!$A$1:$H$47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7" l="1"/>
  <c r="H33" i="7"/>
  <c r="B1" i="2" l="1"/>
  <c r="H35" i="1" l="1"/>
  <c r="H28" i="1"/>
  <c r="H23" i="1"/>
  <c r="H19" i="1"/>
  <c r="H15" i="1"/>
  <c r="H11" i="1"/>
  <c r="C27" i="7" l="1"/>
  <c r="C26" i="7"/>
  <c r="C12" i="9"/>
  <c r="C11" i="9"/>
  <c r="C5" i="8"/>
  <c r="C6" i="8"/>
  <c r="C10" i="7"/>
  <c r="D10" i="7"/>
  <c r="B10" i="7"/>
  <c r="C7" i="7"/>
  <c r="C8" i="7"/>
  <c r="D23" i="1" l="1"/>
  <c r="D15" i="1"/>
  <c r="D28" i="1"/>
  <c r="D19" i="1"/>
  <c r="D35" i="1"/>
  <c r="D11" i="1" l="1"/>
</calcChain>
</file>

<file path=xl/sharedStrings.xml><?xml version="1.0" encoding="utf-8"?>
<sst xmlns="http://schemas.openxmlformats.org/spreadsheetml/2006/main" count="260" uniqueCount="197">
  <si>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</si>
  <si>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</si>
  <si>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</si>
  <si>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</si>
  <si>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</si>
  <si>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</si>
  <si>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</si>
  <si>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</si>
  <si>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</si>
  <si>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</si>
  <si>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</si>
  <si>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</si>
  <si>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</si>
  <si>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</si>
  <si>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</si>
  <si>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</si>
  <si>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</si>
  <si>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</si>
  <si>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</si>
  <si>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</si>
  <si>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</si>
  <si>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</si>
  <si>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</si>
  <si>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</si>
  <si>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</si>
  <si>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</si>
  <si>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</si>
  <si>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</si>
  <si>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</si>
  <si>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</si>
  <si>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</si>
  <si>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</si>
  <si>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</si>
  <si>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</si>
  <si>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</si>
  <si>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</si>
  <si>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</si>
  <si>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</si>
  <si>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</si>
  <si>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</si>
  <si>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</si>
  <si>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</si>
  <si>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</si>
  <si>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</si>
  <si>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</si>
  <si>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</si>
  <si>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</si>
  <si>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</si>
  <si>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</si>
  <si>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</si>
  <si>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</si>
  <si>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</si>
  <si>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</si>
  <si>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</si>
  <si>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</si>
  <si>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</si>
  <si>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</si>
  <si>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</si>
  <si>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</si>
  <si>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</si>
  <si>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</si>
  <si>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</si>
  <si>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</si>
  <si>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</si>
  <si>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</si>
  <si>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</si>
  <si>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</si>
  <si>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</si>
  <si>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</si>
  <si>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</si>
  <si>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</si>
  <si>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</si>
  <si>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</si>
  <si>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</si>
  <si>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</si>
  <si>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</si>
  <si>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</si>
  <si>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</si>
  <si>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</si>
  <si>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</si>
  <si>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</si>
  <si>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</si>
  <si>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</si>
  <si>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</si>
  <si>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</si>
  <si>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</si>
  <si>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</si>
  <si>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</si>
  <si>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</si>
  <si>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</si>
  <si>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</si>
  <si>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</si>
  <si>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</si>
  <si>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</si>
  <si>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</si>
  <si>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</si>
  <si>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</si>
  <si>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</si>
  <si>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</si>
  <si>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</si>
  <si>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</si>
  <si>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</si>
  <si>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</si>
  <si>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</si>
  <si>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</si>
  <si>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</si>
  <si>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</si>
  <si>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</si>
  <si>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</si>
  <si>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</si>
  <si>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</si>
  <si>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</si>
  <si>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</si>
  <si>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</si>
  <si>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</si>
  <si>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</si>
  <si>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</si>
  <si>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</si>
  <si>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</si>
  <si>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</si>
  <si>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</si>
  <si>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</si>
  <si>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</si>
  <si>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</si>
  <si>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</si>
  <si>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</si>
  <si>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</si>
  <si>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</si>
  <si>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</si>
  <si>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</si>
  <si>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</si>
  <si>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</si>
  <si>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</si>
  <si>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</si>
  <si>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</si>
  <si>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</si>
  <si>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</si>
  <si>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</si>
  <si>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</si>
  <si>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</si>
  <si>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</si>
  <si>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</si>
  <si>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</si>
  <si>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</si>
  <si>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</si>
  <si>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</si>
  <si>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</si>
  <si>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r>
      <t xml:space="preserve">Citi pārbūvējamie un atjaunojamie </t>
    </r>
    <r>
      <rPr>
        <b/>
        <sz val="12"/>
        <color theme="0" tint="-4.9989318521683403E-2"/>
        <rFont val="Calibri"/>
        <family val="2"/>
        <charset val="186"/>
        <scheme val="minor"/>
      </rPr>
      <t>kanalizācijas</t>
    </r>
    <r>
      <rPr>
        <b/>
        <sz val="12"/>
        <color theme="1"/>
        <rFont val="Calibri"/>
        <family val="2"/>
        <scheme val="minor"/>
      </rPr>
      <t xml:space="preserve"> ūdensapgādes sistēmas infrastruktūras objekti</t>
    </r>
  </si>
  <si>
    <t>Sakarā ar to, ka 2 urbumi vairs nespēja nodrošināt iegūstamā ūdens kvalitāti, tie tika tamponēti. To vietā nepieciešams izbūvēt jaunus urbumus ar jaudu 10l/s.</t>
  </si>
  <si>
    <t xml:space="preserve">Citi objekti : </t>
  </si>
  <si>
    <t>2 urbumi</t>
  </si>
  <si>
    <t>Esošais kanalizācijas tīkls atrodas privātajā īpašumā esošajos zemes gabalos. Darbības īpašumos ir apgrūtinātas, īpašumi aizaug. Nepieciešams tīklus izbūvēt zemē, kas ir pašvaldības īpašums, lai neradītu darudus teritorijas piesārņojumam avārijas gadījumā.</t>
  </si>
  <si>
    <t>Dūņu lauku drenāžas rekonstrukcija un nojumes izbūvedotu iespēju uzglabāt dūņas izolēti no ārējo apstākļu ietekmes. Pēc atūdeņošanas dūas tiktu aizsargātas no atkārtota mitruma, ko izraisa nokrišņi. Tas palīdzētu racionāli izmantot polimērus, energoresursus un ietekmētu energoefektivitāti.</t>
  </si>
  <si>
    <t>6,80EUR/m3 bez pvn</t>
  </si>
  <si>
    <t>2019.g.31.10. Lēmums 296 (prot.11 31.p.)</t>
  </si>
  <si>
    <t>n/a</t>
  </si>
  <si>
    <t>Reģistrāciju veiks SIA "Aizkraukles ūdens"</t>
  </si>
  <si>
    <t>pašvaldības jautājums, vēl nav</t>
  </si>
  <si>
    <t>ir procesā</t>
  </si>
  <si>
    <t>NĒ, NAV</t>
  </si>
  <si>
    <t>105 aizsērējumi; kā būvei nav avārijas bijušas</t>
  </si>
  <si>
    <t>Aizkraukles ūdens</t>
  </si>
  <si>
    <t>Ūdens atdzelžošanas stacija Torņu iela 1</t>
  </si>
  <si>
    <t>Rezervuāri</t>
  </si>
  <si>
    <t>1993/2002</t>
  </si>
  <si>
    <t>2 x 500</t>
  </si>
  <si>
    <t>nav skaitīts</t>
  </si>
  <si>
    <t>t.sk.3635 dzīv.ddzmājās</t>
  </si>
  <si>
    <t>Enerģētiķu 4, Aizkraukle NAI 1</t>
  </si>
  <si>
    <t>Lauksaimniecība</t>
  </si>
  <si>
    <t>Ūdens gūtne Torņu ielā 1 KOPĀ</t>
  </si>
  <si>
    <t>P600097 _ 8046</t>
  </si>
  <si>
    <t>P600098 _ 8045</t>
  </si>
  <si>
    <t>P600096_ 8056</t>
  </si>
  <si>
    <t>P600101_ 8052</t>
  </si>
  <si>
    <t>P600102_ 8175</t>
  </si>
  <si>
    <t>P600317_ 8177</t>
  </si>
  <si>
    <t>VISPĀRĪGS</t>
  </si>
  <si>
    <t>VAR SEGT</t>
  </si>
  <si>
    <t xml:space="preserve"> NOTEKŪDEŅU AGLOMERĀCIJAS NOSAUKUMS</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</si>
  <si>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</si>
  <si>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</si>
  <si>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</si>
  <si>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</si>
  <si>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Aizkraukles pilsēta</t>
  </si>
  <si>
    <t>SIA "Aizkraukles ūdens"</t>
  </si>
  <si>
    <t>15.01.2020.</t>
  </si>
  <si>
    <t>Gudruna Vectirāne</t>
  </si>
  <si>
    <t>udens.birojs@aizkraukle.lv</t>
  </si>
  <si>
    <t>AIZKRAUKLE</t>
  </si>
  <si>
    <t xml:space="preserve">   no 02.01.2019.g.  1577047     </t>
  </si>
  <si>
    <t>Valsts kase 205996; līzings 53057</t>
  </si>
  <si>
    <t>Valsts kasei 48556; līzingā 14165</t>
  </si>
  <si>
    <t>transports 25.-EUR/pakalp.</t>
  </si>
  <si>
    <t>Tādi nav bijuši, bet mēģinātu paši, ja nevar, tad sadarbībā ar domi</t>
  </si>
  <si>
    <r>
      <t>26.01.2012.g.Lēmums Nr.10 (prot.Nr.2 8.</t>
    </r>
    <r>
      <rPr>
        <sz val="11"/>
        <color theme="1"/>
        <rFont val="Calibri"/>
        <family val="2"/>
        <charset val="186"/>
      </rPr>
      <t>§</t>
    </r>
    <r>
      <rPr>
        <sz val="11"/>
        <color theme="1"/>
        <rFont val="Calibri"/>
        <family val="2"/>
      </rPr>
      <t>)</t>
    </r>
  </si>
  <si>
    <t>NĒ, NAV PLĀNOTAS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</si>
</sst>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theme="1"/>
      <name val="Calibri"/>
      <family val="2"/>
      <charset val="186"/>
    </font>
    <font>
      <b/>
      <sz val="12"/>
      <color theme="0" tint="-4.9989318521683403E-2"/>
      <name val="Calibri"/>
      <family val="2"/>
      <charset val="186"/>
      <scheme val="minor"/>
    </font>
    <font>
      <sz val="9"/>
      <color theme="1"/>
      <name val="Calibri"/>
      <family val="2"/>
      <scheme val="minor"/>
    </font>
    <font>
      <sz val="8"/>
      <color theme="1"/>
      <name val="Calibri"/>
      <family val="2"/>
      <scheme val="minor"/>
    </font>
    <font>
      <sz val="11"/>
      <color theme="1"/>
      <name val="Calibri"/>
      <family val="2"/>
    </font>
    <font>
      <sz val="8"/>
      <name val="Calibri"/>
      <family val="2"/>
      <scheme val="minor"/>
    </font>
    <font>
      <u/>
      <sz val="11"/>
      <color theme="10"/>
      <name val="Calibri"/>
      <family val="2"/>
      <scheme val="minor"/>
    </font>
    <font>
      <sz val="11"/>
      <color rgb="FFFF0000"/>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0" fontId="31" fillId="0" borderId="0" applyNumberFormat="0" applyFill="0" applyBorder="0" applyAlignment="0" applyProtection="0"/>
  </cellStyleXfs>
  <cellXfs count="167">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28" fillId="2" borderId="1" xfId="0" applyNumberFormat="1" applyFont="1" applyFill="1" applyBorder="1" applyAlignment="1">
      <alignment horizontal="center" vertical="top" wrapText="1"/>
    </xf>
    <xf numFmtId="4" fontId="0" fillId="4" borderId="1" xfId="0" applyNumberFormat="1" applyFill="1" applyBorder="1" applyAlignment="1">
      <alignment vertical="top" wrapText="1"/>
    </xf>
    <xf numFmtId="4" fontId="0" fillId="4" borderId="1" xfId="0" applyNumberFormat="1" applyFill="1" applyBorder="1" applyAlignment="1">
      <alignment vertical="top"/>
    </xf>
    <xf numFmtId="3" fontId="0" fillId="4" borderId="1" xfId="0" applyNumberFormat="1" applyFill="1" applyBorder="1" applyAlignment="1">
      <alignment horizontal="center" vertical="top" wrapText="1"/>
    </xf>
    <xf numFmtId="3" fontId="0" fillId="4" borderId="1" xfId="0" applyNumberFormat="1" applyFill="1" applyBorder="1" applyAlignment="1">
      <alignment horizontal="right" vertical="top" wrapText="1"/>
    </xf>
    <xf numFmtId="0" fontId="27" fillId="4" borderId="1" xfId="0" applyFont="1" applyFill="1" applyBorder="1"/>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32" fillId="0" borderId="3" xfId="0" applyFont="1" applyFill="1" applyBorder="1" applyAlignment="1">
      <alignment vertical="top"/>
    </xf>
    <xf numFmtId="0" fontId="0" fillId="0" borderId="4" xfId="0"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1" fillId="4" borderId="6" xfId="2" applyFill="1" applyBorder="1" applyAlignment="1">
      <alignment horizontal="center" vertical="center"/>
    </xf>
    <xf numFmtId="0" fontId="27" fillId="0" borderId="21" xfId="0" applyFont="1" applyBorder="1" applyAlignment="1">
      <alignment horizont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3" fontId="0" fillId="4" borderId="8" xfId="0" applyNumberFormat="1" applyFill="1" applyBorder="1" applyAlignment="1">
      <alignment vertical="top"/>
    </xf>
    <xf numFmtId="0" fontId="3" fillId="0" borderId="16" xfId="0" applyFont="1" applyFill="1" applyBorder="1" applyAlignment="1">
      <alignment vertical="top"/>
    </xf>
    <xf numFmtId="0" fontId="3" fillId="0" borderId="17" xfId="0" applyFont="1" applyFill="1" applyBorder="1" applyAlignment="1">
      <alignment vertical="top"/>
    </xf>
    <xf numFmtId="0" fontId="3" fillId="0" borderId="1" xfId="0" applyFont="1" applyFill="1" applyBorder="1" applyAlignment="1">
      <alignment vertical="top"/>
    </xf>
    <xf numFmtId="0" fontId="3" fillId="0" borderId="1" xfId="0" applyFont="1" applyFill="1" applyBorder="1" applyAlignment="1">
      <alignment vertical="top" wrapText="1"/>
    </xf>
    <xf numFmtId="4" fontId="0" fillId="4" borderId="8" xfId="0" applyNumberFormat="1" applyFill="1" applyBorder="1" applyAlignment="1">
      <alignment horizontal="right" vertical="top"/>
    </xf>
    <xf numFmtId="10" fontId="0" fillId="0" borderId="7" xfId="0" applyNumberFormat="1" applyFill="1" applyBorder="1" applyAlignment="1">
      <alignment vertical="top"/>
    </xf>
    <xf numFmtId="0" fontId="3" fillId="4" borderId="1" xfId="0" applyFont="1" applyFill="1" applyBorder="1" applyAlignment="1">
      <alignment vertical="top"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3" fontId="2" fillId="4" borderId="1" xfId="0" applyNumberFormat="1" applyFont="1" applyFill="1" applyBorder="1" applyAlignment="1">
      <alignment vertical="top" wrapText="1"/>
    </xf>
    <xf numFmtId="3" fontId="28" fillId="7" borderId="0" xfId="0" applyNumberFormat="1" applyFont="1" applyFill="1" applyBorder="1" applyAlignment="1">
      <alignment horizontal="center" vertical="top" wrapText="1"/>
    </xf>
  </cellXfs>
  <cellStyles count="3">
    <cellStyle name="Hipersaite" xfId="2" builtinId="8"/>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dens.birojs@aizkraukle.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zoomScale="70" zoomScaleNormal="90" zoomScaleSheetLayoutView="70" workbookViewId="0">
      <selection activeCell="I8" sqref="I8"/>
    </sheetView>
  </sheetViews>
  <sheetFormatPr defaultRowHeight="14.4" x14ac:dyDescent="0.3"/>
  <cols>
    <col min="1" max="1" width="40.5546875" style="3" customWidth="1"/>
    <col min="2" max="4" width="23.6640625" customWidth="1"/>
    <col min="5" max="5" width="40.6640625" customWidth="1"/>
    <col min="6" max="8" width="23.6640625" customWidth="1"/>
    <col min="9" max="9" width="38.109375" customWidth="1"/>
    <col min="10" max="10" width="42.44140625" customWidth="1"/>
    <col min="11" max="11" width="22.5546875" customWidth="1"/>
  </cols>
  <sheetData>
    <row r="1" spans="1:8" ht="49.5" customHeight="1" thickBot="1" x14ac:dyDescent="0.35">
      <c r="A1" s="7" t="s">
        <v>179</v>
      </c>
      <c r="B1" s="100" t="s">
        <v>184</v>
      </c>
      <c r="C1" s="101"/>
      <c r="D1" s="102"/>
      <c r="E1" s="95"/>
      <c r="F1" s="95"/>
    </row>
    <row r="2" spans="1:8" ht="49.5" customHeight="1" thickBot="1" x14ac:dyDescent="0.35">
      <c r="A2" s="96" t="s">
        <v>180</v>
      </c>
      <c r="B2" s="103" t="s">
        <v>185</v>
      </c>
      <c r="C2" s="104"/>
      <c r="D2" s="105"/>
      <c r="E2" s="95"/>
      <c r="F2" s="95"/>
    </row>
    <row r="3" spans="1:8" ht="49.5" customHeight="1" thickBot="1" x14ac:dyDescent="0.35">
      <c r="A3" s="96" t="s">
        <v>181</v>
      </c>
      <c r="B3" s="103" t="s">
        <v>186</v>
      </c>
      <c r="C3" s="104"/>
      <c r="D3" s="105"/>
      <c r="E3" s="95"/>
      <c r="F3" s="95"/>
    </row>
    <row r="4" spans="1:8" ht="49.2" customHeight="1" thickBot="1" x14ac:dyDescent="0.35">
      <c r="A4" s="96" t="s">
        <v>182</v>
      </c>
      <c r="B4" s="103" t="s">
        <v>187</v>
      </c>
      <c r="C4" s="104"/>
      <c r="D4" s="105"/>
      <c r="E4" s="95"/>
      <c r="F4" s="95"/>
    </row>
    <row r="5" spans="1:8" ht="49.2" customHeight="1" thickBot="1" x14ac:dyDescent="0.35">
      <c r="A5" s="97" t="s">
        <v>183</v>
      </c>
      <c r="B5" s="106" t="s">
        <v>188</v>
      </c>
      <c r="C5" s="104"/>
      <c r="D5" s="105"/>
      <c r="E5" s="95"/>
      <c r="F5" s="95"/>
    </row>
    <row r="6" spans="1:8" ht="21.75" customHeight="1" x14ac:dyDescent="0.3">
      <c r="A6" s="5"/>
      <c r="B6" s="6"/>
      <c r="C6" s="6"/>
      <c r="D6" s="6"/>
    </row>
    <row r="7" spans="1:8" s="4" customFormat="1" ht="18" customHeight="1" x14ac:dyDescent="0.3">
      <c r="A7" s="127" t="s">
        <v>113</v>
      </c>
      <c r="B7" s="127"/>
      <c r="C7" s="127"/>
      <c r="D7" s="127"/>
      <c r="E7" s="130" t="s">
        <v>114</v>
      </c>
      <c r="F7" s="130"/>
      <c r="G7" s="130"/>
      <c r="H7" s="130"/>
    </row>
    <row r="8" spans="1:8" ht="55.5" customHeight="1" x14ac:dyDescent="0.3">
      <c r="A8" s="129" t="s">
        <v>7</v>
      </c>
      <c r="B8" s="129" t="s">
        <v>95</v>
      </c>
      <c r="C8" s="129" t="s">
        <v>129</v>
      </c>
      <c r="D8" s="128" t="s">
        <v>22</v>
      </c>
      <c r="E8" s="131" t="s">
        <v>7</v>
      </c>
      <c r="F8" s="131" t="s">
        <v>115</v>
      </c>
      <c r="G8" s="131" t="s">
        <v>9</v>
      </c>
      <c r="H8" s="132" t="s">
        <v>22</v>
      </c>
    </row>
    <row r="9" spans="1:8" ht="129" customHeight="1" x14ac:dyDescent="0.3">
      <c r="A9" s="129"/>
      <c r="B9" s="129"/>
      <c r="C9" s="129"/>
      <c r="D9" s="128"/>
      <c r="E9" s="131"/>
      <c r="F9" s="131"/>
      <c r="G9" s="131"/>
      <c r="H9" s="132"/>
    </row>
    <row r="10" spans="1:8" x14ac:dyDescent="0.3">
      <c r="A10" s="109" t="s">
        <v>18</v>
      </c>
      <c r="B10" s="109"/>
      <c r="C10" s="109"/>
      <c r="D10" s="109"/>
      <c r="E10" s="116" t="s">
        <v>134</v>
      </c>
      <c r="F10" s="116"/>
      <c r="G10" s="116"/>
      <c r="H10" s="116"/>
    </row>
    <row r="11" spans="1:8" ht="46.95" customHeight="1" x14ac:dyDescent="0.3">
      <c r="A11" s="18" t="s">
        <v>19</v>
      </c>
      <c r="B11" s="8"/>
      <c r="C11" s="17" t="s">
        <v>23</v>
      </c>
      <c r="D11" s="8">
        <f>D12+D13+D14</f>
        <v>0</v>
      </c>
      <c r="E11" s="71" t="s">
        <v>130</v>
      </c>
      <c r="F11" s="72"/>
      <c r="G11" s="73" t="s">
        <v>23</v>
      </c>
      <c r="H11" s="72" t="e">
        <f>#REF!+H12+H14</f>
        <v>#REF!</v>
      </c>
    </row>
    <row r="12" spans="1:8" x14ac:dyDescent="0.3">
      <c r="A12" s="19" t="s">
        <v>0</v>
      </c>
      <c r="B12" s="46"/>
      <c r="C12" s="9"/>
      <c r="D12" s="57">
        <v>0</v>
      </c>
      <c r="E12" s="119" t="s">
        <v>119</v>
      </c>
      <c r="F12" s="121"/>
      <c r="G12" s="125"/>
      <c r="H12" s="123">
        <v>0</v>
      </c>
    </row>
    <row r="13" spans="1:8" x14ac:dyDescent="0.3">
      <c r="A13" s="19" t="s">
        <v>1</v>
      </c>
      <c r="B13" s="46"/>
      <c r="C13" s="9"/>
      <c r="D13" s="57">
        <v>0</v>
      </c>
      <c r="E13" s="120"/>
      <c r="F13" s="122"/>
      <c r="G13" s="126"/>
      <c r="H13" s="124"/>
    </row>
    <row r="14" spans="1:8" x14ac:dyDescent="0.3">
      <c r="A14" s="19" t="s">
        <v>4</v>
      </c>
      <c r="B14" s="46"/>
      <c r="C14" s="9"/>
      <c r="D14" s="31">
        <v>0</v>
      </c>
      <c r="E14" s="19" t="s">
        <v>4</v>
      </c>
      <c r="F14" s="46"/>
      <c r="G14" s="9"/>
      <c r="H14" s="31">
        <v>0</v>
      </c>
    </row>
    <row r="15" spans="1:8" ht="62.4" x14ac:dyDescent="0.3">
      <c r="A15" s="20" t="s">
        <v>21</v>
      </c>
      <c r="B15" s="12"/>
      <c r="C15" s="13"/>
      <c r="D15" s="14">
        <f>D16+D17+D18</f>
        <v>0</v>
      </c>
      <c r="E15" s="74" t="s">
        <v>131</v>
      </c>
      <c r="F15" s="75"/>
      <c r="G15" s="76"/>
      <c r="H15" s="77">
        <f>H16+H17+H18</f>
        <v>0</v>
      </c>
    </row>
    <row r="16" spans="1:8" x14ac:dyDescent="0.3">
      <c r="A16" s="19" t="s">
        <v>2</v>
      </c>
      <c r="B16" s="46"/>
      <c r="C16" s="9"/>
      <c r="D16" s="57">
        <v>0</v>
      </c>
      <c r="E16" s="19" t="s">
        <v>120</v>
      </c>
      <c r="F16" s="46"/>
      <c r="G16" s="9"/>
      <c r="H16" s="57">
        <v>0</v>
      </c>
    </row>
    <row r="17" spans="1:9" ht="41.4" x14ac:dyDescent="0.3">
      <c r="A17" s="19" t="s">
        <v>12</v>
      </c>
      <c r="B17" s="46"/>
      <c r="C17" s="9"/>
      <c r="D17" s="57">
        <v>0</v>
      </c>
      <c r="E17" s="19" t="s">
        <v>121</v>
      </c>
      <c r="F17" s="46"/>
      <c r="G17" s="9"/>
      <c r="H17" s="57">
        <v>0</v>
      </c>
    </row>
    <row r="18" spans="1:9" ht="41.4" x14ac:dyDescent="0.3">
      <c r="A18" s="19" t="s">
        <v>11</v>
      </c>
      <c r="B18" s="46"/>
      <c r="C18" s="9"/>
      <c r="D18" s="57">
        <v>0</v>
      </c>
      <c r="E18" s="19" t="s">
        <v>122</v>
      </c>
      <c r="F18" s="46"/>
      <c r="G18" s="9"/>
      <c r="H18" s="57">
        <v>0</v>
      </c>
    </row>
    <row r="19" spans="1:9" ht="85.95" customHeight="1" x14ac:dyDescent="0.3">
      <c r="A19" s="18" t="s">
        <v>20</v>
      </c>
      <c r="B19" s="8"/>
      <c r="C19" s="17" t="s">
        <v>23</v>
      </c>
      <c r="D19" s="8">
        <f>D20+D21+D22</f>
        <v>0</v>
      </c>
      <c r="E19" s="71" t="s">
        <v>132</v>
      </c>
      <c r="F19" s="72"/>
      <c r="G19" s="73" t="s">
        <v>23</v>
      </c>
      <c r="H19" s="72" t="e">
        <f>#REF!+H20+H22</f>
        <v>#REF!</v>
      </c>
    </row>
    <row r="20" spans="1:9" x14ac:dyDescent="0.3">
      <c r="A20" s="19" t="s">
        <v>0</v>
      </c>
      <c r="B20" s="46"/>
      <c r="C20" s="9"/>
      <c r="D20" s="57">
        <v>0</v>
      </c>
      <c r="E20" s="119" t="s">
        <v>1</v>
      </c>
      <c r="F20" s="133"/>
      <c r="G20" s="112"/>
      <c r="H20" s="114">
        <v>0</v>
      </c>
    </row>
    <row r="21" spans="1:9" x14ac:dyDescent="0.3">
      <c r="A21" s="19" t="s">
        <v>1</v>
      </c>
      <c r="B21" s="46"/>
      <c r="C21" s="9"/>
      <c r="D21" s="57">
        <v>0</v>
      </c>
      <c r="E21" s="120"/>
      <c r="F21" s="134"/>
      <c r="G21" s="113"/>
      <c r="H21" s="115"/>
    </row>
    <row r="22" spans="1:9" x14ac:dyDescent="0.3">
      <c r="A22" s="19" t="s">
        <v>4</v>
      </c>
      <c r="B22" s="46"/>
      <c r="C22" s="9"/>
      <c r="D22" s="31">
        <v>0</v>
      </c>
      <c r="E22" s="19" t="s">
        <v>4</v>
      </c>
      <c r="F22" s="46"/>
      <c r="G22" s="9"/>
      <c r="H22" s="31">
        <v>0</v>
      </c>
    </row>
    <row r="23" spans="1:9" ht="78" x14ac:dyDescent="0.3">
      <c r="A23" s="20" t="s">
        <v>116</v>
      </c>
      <c r="B23" s="12"/>
      <c r="C23" s="13"/>
      <c r="D23" s="14">
        <f>D24+D25+D26</f>
        <v>0</v>
      </c>
      <c r="E23" s="74" t="s">
        <v>133</v>
      </c>
      <c r="F23" s="75"/>
      <c r="G23" s="76"/>
      <c r="H23" s="77">
        <f>H24+H25+H26</f>
        <v>0</v>
      </c>
    </row>
    <row r="24" spans="1:9" x14ac:dyDescent="0.3">
      <c r="A24" s="19" t="s">
        <v>2</v>
      </c>
      <c r="B24" s="46"/>
      <c r="C24" s="9"/>
      <c r="D24" s="57">
        <v>0</v>
      </c>
      <c r="E24" s="19" t="s">
        <v>120</v>
      </c>
      <c r="F24" s="46"/>
      <c r="G24" s="9"/>
      <c r="H24" s="57">
        <v>0</v>
      </c>
    </row>
    <row r="25" spans="1:9" ht="41.4" x14ac:dyDescent="0.3">
      <c r="A25" s="19" t="s">
        <v>12</v>
      </c>
      <c r="B25" s="46"/>
      <c r="C25" s="9"/>
      <c r="D25" s="57">
        <v>0</v>
      </c>
      <c r="E25" s="19" t="s">
        <v>121</v>
      </c>
      <c r="F25" s="46"/>
      <c r="G25" s="9"/>
      <c r="H25" s="57">
        <v>0</v>
      </c>
    </row>
    <row r="26" spans="1:9" ht="41.4" x14ac:dyDescent="0.3">
      <c r="A26" s="19" t="s">
        <v>11</v>
      </c>
      <c r="B26" s="46"/>
      <c r="C26" s="9"/>
      <c r="D26" s="57">
        <v>0</v>
      </c>
      <c r="E26" s="19" t="s">
        <v>122</v>
      </c>
      <c r="F26" s="46"/>
      <c r="G26" s="9"/>
      <c r="H26" s="57">
        <v>0</v>
      </c>
    </row>
    <row r="27" spans="1:9" x14ac:dyDescent="0.3">
      <c r="A27" s="109" t="s">
        <v>5</v>
      </c>
      <c r="B27" s="109"/>
      <c r="C27" s="109"/>
      <c r="D27" s="109"/>
      <c r="E27" s="116" t="s">
        <v>117</v>
      </c>
      <c r="F27" s="116"/>
      <c r="G27" s="116"/>
      <c r="H27" s="116"/>
    </row>
    <row r="28" spans="1:9" ht="76.5" customHeight="1" x14ac:dyDescent="0.3">
      <c r="A28" s="20" t="s">
        <v>8</v>
      </c>
      <c r="B28" s="15">
        <v>1200</v>
      </c>
      <c r="C28" s="89" t="s">
        <v>151</v>
      </c>
      <c r="D28" s="8">
        <f>SUM(D29:D33)</f>
        <v>650000</v>
      </c>
      <c r="E28" s="74" t="s">
        <v>118</v>
      </c>
      <c r="F28" s="78"/>
      <c r="G28" s="76"/>
      <c r="H28" s="72">
        <f>SUM(H29:H33)</f>
        <v>60000</v>
      </c>
      <c r="I28" t="s">
        <v>123</v>
      </c>
    </row>
    <row r="29" spans="1:9" x14ac:dyDescent="0.3">
      <c r="A29" s="19" t="s">
        <v>0</v>
      </c>
      <c r="B29" s="58">
        <v>900</v>
      </c>
      <c r="C29" s="16"/>
      <c r="D29" s="31">
        <v>500000</v>
      </c>
      <c r="E29" s="119" t="s">
        <v>1</v>
      </c>
      <c r="F29" s="135"/>
      <c r="G29" s="137"/>
      <c r="H29" s="114">
        <v>0</v>
      </c>
    </row>
    <row r="30" spans="1:9" x14ac:dyDescent="0.3">
      <c r="A30" s="19" t="s">
        <v>1</v>
      </c>
      <c r="B30" s="46">
        <v>300</v>
      </c>
      <c r="C30" s="9"/>
      <c r="D30" s="57">
        <v>100000</v>
      </c>
      <c r="E30" s="120"/>
      <c r="F30" s="136"/>
      <c r="G30" s="138"/>
      <c r="H30" s="115"/>
    </row>
    <row r="31" spans="1:9" x14ac:dyDescent="0.3">
      <c r="A31" s="19" t="s">
        <v>3</v>
      </c>
      <c r="B31" s="46"/>
      <c r="C31" s="9"/>
      <c r="D31" s="57">
        <v>0</v>
      </c>
      <c r="E31" s="19" t="s">
        <v>124</v>
      </c>
      <c r="F31" s="46"/>
      <c r="G31" s="9"/>
      <c r="H31" s="57">
        <v>0</v>
      </c>
    </row>
    <row r="32" spans="1:9" ht="31.95" customHeight="1" x14ac:dyDescent="0.3">
      <c r="A32" s="19" t="s">
        <v>16</v>
      </c>
      <c r="B32" s="46">
        <v>1</v>
      </c>
      <c r="C32" s="9"/>
      <c r="D32" s="57">
        <v>50000</v>
      </c>
      <c r="E32" s="119" t="s">
        <v>149</v>
      </c>
      <c r="F32" s="133" t="s">
        <v>150</v>
      </c>
      <c r="G32" s="107" t="s">
        <v>148</v>
      </c>
      <c r="H32" s="114">
        <v>60000</v>
      </c>
    </row>
    <row r="33" spans="1:8" ht="17.25" customHeight="1" x14ac:dyDescent="0.3">
      <c r="A33" s="19" t="s">
        <v>91</v>
      </c>
      <c r="B33" s="46"/>
      <c r="C33" s="9"/>
      <c r="D33" s="57"/>
      <c r="E33" s="120"/>
      <c r="F33" s="134"/>
      <c r="G33" s="107"/>
      <c r="H33" s="115"/>
    </row>
    <row r="34" spans="1:8" ht="30.6" customHeight="1" x14ac:dyDescent="0.3">
      <c r="A34" s="110" t="s">
        <v>6</v>
      </c>
      <c r="B34" s="111"/>
      <c r="C34" s="111"/>
      <c r="D34" s="111"/>
      <c r="E34" s="117" t="s">
        <v>125</v>
      </c>
      <c r="F34" s="118"/>
      <c r="G34" s="118"/>
      <c r="H34" s="118"/>
    </row>
    <row r="35" spans="1:8" ht="46.8" x14ac:dyDescent="0.3">
      <c r="A35" s="20" t="s">
        <v>85</v>
      </c>
      <c r="B35" s="12"/>
      <c r="C35" s="13"/>
      <c r="D35" s="8">
        <f>SUM(D36:D39)</f>
        <v>400000</v>
      </c>
      <c r="E35" s="74" t="s">
        <v>147</v>
      </c>
      <c r="F35" s="75"/>
      <c r="G35" s="76"/>
      <c r="H35" s="72">
        <f>SUM(H36:H38)</f>
        <v>0</v>
      </c>
    </row>
    <row r="36" spans="1:8" ht="69" x14ac:dyDescent="0.3">
      <c r="A36" s="19" t="s">
        <v>13</v>
      </c>
      <c r="B36" s="46"/>
      <c r="C36" s="9"/>
      <c r="D36" s="59">
        <v>0</v>
      </c>
      <c r="E36" s="19" t="s">
        <v>126</v>
      </c>
      <c r="F36" s="46"/>
      <c r="G36" s="9"/>
      <c r="H36" s="59">
        <v>0</v>
      </c>
    </row>
    <row r="37" spans="1:8" ht="27.6" x14ac:dyDescent="0.3">
      <c r="A37" s="19" t="s">
        <v>14</v>
      </c>
      <c r="B37" s="46"/>
      <c r="C37" s="9"/>
      <c r="D37" s="59">
        <v>0</v>
      </c>
      <c r="E37" s="19" t="s">
        <v>127</v>
      </c>
      <c r="F37" s="46"/>
      <c r="G37" s="9"/>
      <c r="H37" s="59">
        <v>0</v>
      </c>
    </row>
    <row r="38" spans="1:8" ht="27.6" x14ac:dyDescent="0.3">
      <c r="A38" s="19" t="s">
        <v>15</v>
      </c>
      <c r="B38" s="46"/>
      <c r="C38" s="9"/>
      <c r="D38" s="59">
        <v>0</v>
      </c>
      <c r="E38" s="19" t="s">
        <v>128</v>
      </c>
      <c r="F38" s="46"/>
      <c r="G38" s="9"/>
      <c r="H38" s="59">
        <v>0</v>
      </c>
    </row>
    <row r="39" spans="1:8" ht="93.75" customHeight="1" x14ac:dyDescent="0.3">
      <c r="A39" s="19" t="s">
        <v>17</v>
      </c>
      <c r="B39" s="46">
        <v>1</v>
      </c>
      <c r="C39" s="166" t="s">
        <v>152</v>
      </c>
      <c r="D39" s="59">
        <v>400000</v>
      </c>
    </row>
    <row r="40" spans="1:8" ht="53.25" customHeight="1" x14ac:dyDescent="0.3">
      <c r="A40" s="108" t="s">
        <v>10</v>
      </c>
      <c r="B40" s="108"/>
      <c r="C40" s="108"/>
      <c r="D40" s="108"/>
      <c r="E40" s="108" t="s">
        <v>10</v>
      </c>
      <c r="F40" s="108"/>
      <c r="G40" s="108"/>
      <c r="H40" s="108"/>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2:E33"/>
    <mergeCell ref="F32:F33"/>
    <mergeCell ref="F20:F21"/>
    <mergeCell ref="G20:G21"/>
    <mergeCell ref="H20:H21"/>
    <mergeCell ref="E29:E30"/>
    <mergeCell ref="F29:F30"/>
    <mergeCell ref="G29:G30"/>
    <mergeCell ref="H29:H30"/>
    <mergeCell ref="E7:H7"/>
    <mergeCell ref="E8:E9"/>
    <mergeCell ref="F8:F9"/>
    <mergeCell ref="G8:G9"/>
    <mergeCell ref="H8:H9"/>
    <mergeCell ref="A7:D7"/>
    <mergeCell ref="D8:D9"/>
    <mergeCell ref="A8:A9"/>
    <mergeCell ref="B8:B9"/>
    <mergeCell ref="C8:C9"/>
    <mergeCell ref="G32:G33"/>
    <mergeCell ref="A40:D40"/>
    <mergeCell ref="A10:D10"/>
    <mergeCell ref="A27:D27"/>
    <mergeCell ref="A34:D34"/>
    <mergeCell ref="H32:H33"/>
    <mergeCell ref="E10:H10"/>
    <mergeCell ref="E27:H27"/>
    <mergeCell ref="E34:H34"/>
    <mergeCell ref="E40:H40"/>
    <mergeCell ref="E12:E13"/>
    <mergeCell ref="F12:F13"/>
    <mergeCell ref="H12:H13"/>
    <mergeCell ref="G12:G13"/>
    <mergeCell ref="E20:E21"/>
    <mergeCell ref="B1:D1"/>
    <mergeCell ref="B2:D2"/>
    <mergeCell ref="B3:D3"/>
    <mergeCell ref="B4:D4"/>
    <mergeCell ref="B5:D5"/>
  </mergeCells>
  <hyperlinks>
    <hyperlink ref="B5" r:id="rId1" xr:uid="{F75FD879-13B7-443E-8FFD-B96503638C32}"/>
  </hyperlinks>
  <pageMargins left="0.7" right="0.7" top="0.75" bottom="0.75" header="0.3" footer="0.3"/>
  <pageSetup paperSize="9" scale="3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6" zoomScaleNormal="100" zoomScaleSheetLayoutView="100" workbookViewId="0">
      <selection activeCell="B7" sqref="B7"/>
    </sheetView>
  </sheetViews>
  <sheetFormatPr defaultRowHeight="14.4" x14ac:dyDescent="0.3"/>
  <cols>
    <col min="1" max="1" width="48.33203125" customWidth="1"/>
    <col min="2" max="2" width="35.88671875" customWidth="1"/>
  </cols>
  <sheetData>
    <row r="1" spans="1:2" ht="101.4" customHeight="1" thickBot="1" x14ac:dyDescent="0.35">
      <c r="A1" s="7" t="s">
        <v>179</v>
      </c>
      <c r="B1" s="99" t="str">
        <f>Ūdenssaimniec_ESOŠS_VĒRTĒJUMS!B1</f>
        <v>AIZKRAUKLE</v>
      </c>
    </row>
    <row r="2" spans="1:2" x14ac:dyDescent="0.3">
      <c r="A2" s="5"/>
      <c r="B2" s="6"/>
    </row>
    <row r="3" spans="1:2" ht="30.6" customHeight="1" x14ac:dyDescent="0.3">
      <c r="A3" s="139" t="s">
        <v>103</v>
      </c>
      <c r="B3" s="140"/>
    </row>
    <row r="4" spans="1:2" ht="48.6" customHeight="1" x14ac:dyDescent="0.3">
      <c r="A4" s="66" t="s">
        <v>100</v>
      </c>
      <c r="B4" s="65" t="s">
        <v>195</v>
      </c>
    </row>
    <row r="5" spans="1:2" ht="28.8" x14ac:dyDescent="0.3">
      <c r="A5" s="66" t="s">
        <v>101</v>
      </c>
      <c r="B5" s="65"/>
    </row>
    <row r="6" spans="1:2" ht="28.8" x14ac:dyDescent="0.3">
      <c r="A6" s="66" t="s">
        <v>135</v>
      </c>
      <c r="B6" s="165" t="s">
        <v>196</v>
      </c>
    </row>
    <row r="7" spans="1:2" ht="38.4" customHeight="1" x14ac:dyDescent="0.3">
      <c r="A7" s="66" t="s">
        <v>111</v>
      </c>
      <c r="B7" s="65">
        <v>500.76</v>
      </c>
    </row>
    <row r="8" spans="1:2" ht="25.2" customHeight="1" x14ac:dyDescent="0.3">
      <c r="A8" s="66" t="s">
        <v>110</v>
      </c>
      <c r="B8" s="90">
        <v>2.48</v>
      </c>
    </row>
    <row r="9" spans="1:2" ht="45.6" customHeight="1" x14ac:dyDescent="0.3">
      <c r="A9" s="139" t="s">
        <v>99</v>
      </c>
      <c r="B9" s="140"/>
    </row>
    <row r="10" spans="1:2" ht="48" customHeight="1" x14ac:dyDescent="0.3">
      <c r="A10" s="53" t="s">
        <v>97</v>
      </c>
      <c r="B10" s="92" t="s">
        <v>154</v>
      </c>
    </row>
    <row r="11" spans="1:2" ht="41.4" customHeight="1" x14ac:dyDescent="0.3">
      <c r="A11" s="53" t="s">
        <v>136</v>
      </c>
      <c r="B11" s="31" t="s">
        <v>155</v>
      </c>
    </row>
    <row r="12" spans="1:2" ht="70.2" customHeight="1" x14ac:dyDescent="0.3">
      <c r="A12" s="53" t="s">
        <v>98</v>
      </c>
      <c r="B12" s="65" t="s">
        <v>156</v>
      </c>
    </row>
    <row r="13" spans="1:2" ht="51" customHeight="1" x14ac:dyDescent="0.3">
      <c r="A13" s="53" t="s">
        <v>137</v>
      </c>
      <c r="B13" s="31" t="s">
        <v>157</v>
      </c>
    </row>
    <row r="14" spans="1:2" ht="28.8" x14ac:dyDescent="0.3">
      <c r="A14" s="70" t="s">
        <v>112</v>
      </c>
      <c r="B14" t="s">
        <v>158</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8"/>
  <sheetViews>
    <sheetView view="pageBreakPreview" zoomScale="60" zoomScaleNormal="90" workbookViewId="0"/>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179</v>
      </c>
      <c r="B1" s="163" t="s">
        <v>189</v>
      </c>
      <c r="C1" s="164"/>
      <c r="D1" s="164"/>
    </row>
    <row r="2" spans="1:10" ht="21.75" customHeight="1" x14ac:dyDescent="0.3">
      <c r="A2" s="5"/>
      <c r="B2" s="6"/>
      <c r="C2" s="6"/>
      <c r="D2" s="6"/>
    </row>
    <row r="3" spans="1:10" s="4" customFormat="1" ht="18" customHeight="1" x14ac:dyDescent="0.3">
      <c r="A3" s="127" t="s">
        <v>25</v>
      </c>
      <c r="B3" s="127"/>
      <c r="C3" s="127"/>
      <c r="D3" s="127"/>
    </row>
    <row r="4" spans="1:10" s="4" customFormat="1" ht="36" customHeight="1" x14ac:dyDescent="0.3">
      <c r="A4" s="87" t="s">
        <v>145</v>
      </c>
      <c r="B4" s="31">
        <v>8527</v>
      </c>
      <c r="C4" s="85"/>
      <c r="D4" s="85"/>
    </row>
    <row r="5" spans="1:10" ht="29.4" customHeight="1" x14ac:dyDescent="0.3">
      <c r="A5" s="25" t="s">
        <v>26</v>
      </c>
      <c r="B5" s="31">
        <v>7421</v>
      </c>
      <c r="C5" s="29"/>
      <c r="D5" s="22"/>
    </row>
    <row r="6" spans="1:10" x14ac:dyDescent="0.3">
      <c r="A6" s="23" t="s">
        <v>27</v>
      </c>
      <c r="B6" s="31">
        <v>3778</v>
      </c>
      <c r="C6" s="29"/>
      <c r="D6" s="10" t="s">
        <v>167</v>
      </c>
      <c r="E6" s="47"/>
    </row>
    <row r="7" spans="1:10" x14ac:dyDescent="0.3">
      <c r="A7" s="23" t="s">
        <v>28</v>
      </c>
      <c r="B7" s="31">
        <v>7241</v>
      </c>
      <c r="C7" s="30">
        <f>B7/B5</f>
        <v>0.9757445088263037</v>
      </c>
      <c r="D7" s="10"/>
      <c r="E7" s="47"/>
    </row>
    <row r="8" spans="1:10" ht="29.4" thickBot="1" x14ac:dyDescent="0.35">
      <c r="A8" s="23" t="s">
        <v>29</v>
      </c>
      <c r="B8" s="31">
        <v>7297</v>
      </c>
      <c r="C8" s="30">
        <f>B8/B5</f>
        <v>0.98329066163589818</v>
      </c>
      <c r="D8" s="11"/>
      <c r="E8" s="47"/>
    </row>
    <row r="9" spans="1:10" ht="42" thickBot="1" x14ac:dyDescent="0.35">
      <c r="A9" s="27"/>
      <c r="B9" s="12"/>
      <c r="C9" s="28" t="s">
        <v>92</v>
      </c>
      <c r="D9" s="28" t="s">
        <v>93</v>
      </c>
      <c r="E9" s="60"/>
      <c r="G9" s="142"/>
      <c r="H9" s="143"/>
      <c r="I9" s="143"/>
      <c r="J9" s="144"/>
    </row>
    <row r="10" spans="1:10" ht="15.6" x14ac:dyDescent="0.3">
      <c r="A10" s="25" t="s">
        <v>30</v>
      </c>
      <c r="B10" s="21">
        <f>B11+B12</f>
        <v>16476.778999999999</v>
      </c>
      <c r="C10" s="21">
        <f>C11+C12</f>
        <v>5</v>
      </c>
      <c r="D10" s="21">
        <f t="shared" ref="D10" si="0">D11+D12</f>
        <v>6.54</v>
      </c>
      <c r="E10" s="47"/>
    </row>
    <row r="11" spans="1:10" x14ac:dyDescent="0.3">
      <c r="A11" s="23" t="s">
        <v>31</v>
      </c>
      <c r="B11" s="31">
        <v>16473</v>
      </c>
      <c r="C11" s="31">
        <v>5</v>
      </c>
      <c r="D11" s="31">
        <v>5</v>
      </c>
      <c r="E11" s="47"/>
    </row>
    <row r="12" spans="1:10" x14ac:dyDescent="0.3">
      <c r="A12" s="23" t="s">
        <v>32</v>
      </c>
      <c r="B12" s="31">
        <v>3.7789999999999999</v>
      </c>
      <c r="C12" s="31">
        <v>0</v>
      </c>
      <c r="D12" s="31">
        <v>1.54</v>
      </c>
      <c r="E12" s="47"/>
    </row>
    <row r="13" spans="1:10" ht="15.6" x14ac:dyDescent="0.3">
      <c r="A13" s="26" t="s">
        <v>33</v>
      </c>
      <c r="B13" s="31">
        <v>6</v>
      </c>
      <c r="C13" s="29"/>
      <c r="D13" s="29"/>
      <c r="E13" s="47"/>
    </row>
    <row r="14" spans="1:10" x14ac:dyDescent="0.3">
      <c r="A14" s="19" t="s">
        <v>34</v>
      </c>
      <c r="B14" s="31">
        <v>1</v>
      </c>
      <c r="C14" s="29"/>
      <c r="D14" s="29"/>
      <c r="E14" s="47"/>
    </row>
    <row r="15" spans="1:10" x14ac:dyDescent="0.3">
      <c r="A15" s="24" t="s">
        <v>35</v>
      </c>
      <c r="B15" s="31">
        <v>5</v>
      </c>
      <c r="C15" s="29"/>
      <c r="D15" s="29"/>
      <c r="E15" s="47"/>
    </row>
    <row r="16" spans="1:10" ht="43.2" x14ac:dyDescent="0.3">
      <c r="A16" s="25" t="s">
        <v>80</v>
      </c>
      <c r="B16" s="93" t="s">
        <v>160</v>
      </c>
      <c r="C16" s="61"/>
      <c r="D16" s="61"/>
      <c r="E16" s="60"/>
    </row>
    <row r="17" spans="1:8" ht="15.6" x14ac:dyDescent="0.3">
      <c r="A17" s="25" t="s">
        <v>138</v>
      </c>
      <c r="B17" s="59">
        <v>30</v>
      </c>
      <c r="C17" s="61"/>
      <c r="D17" s="61"/>
      <c r="E17" s="60"/>
    </row>
    <row r="18" spans="1:8" ht="45.6" customHeight="1" x14ac:dyDescent="0.3">
      <c r="A18" s="32" t="s">
        <v>94</v>
      </c>
      <c r="B18" s="31" t="s">
        <v>166</v>
      </c>
      <c r="C18" s="29"/>
      <c r="D18" s="29"/>
      <c r="E18" s="47"/>
    </row>
    <row r="19" spans="1:8" ht="59.25" customHeight="1" x14ac:dyDescent="0.3">
      <c r="A19" s="32" t="s">
        <v>144</v>
      </c>
      <c r="B19" s="34"/>
      <c r="C19" s="29"/>
      <c r="D19" s="29"/>
      <c r="E19" s="47"/>
    </row>
    <row r="20" spans="1:8" ht="54.6" customHeight="1" x14ac:dyDescent="0.3">
      <c r="A20" s="32" t="s">
        <v>86</v>
      </c>
      <c r="B20" s="34">
        <v>1</v>
      </c>
      <c r="C20" s="61"/>
      <c r="D20" s="61"/>
      <c r="E20" s="60"/>
    </row>
    <row r="21" spans="1:8" ht="31.2" x14ac:dyDescent="0.3">
      <c r="A21" s="32" t="s">
        <v>87</v>
      </c>
      <c r="B21" s="33">
        <v>378522</v>
      </c>
      <c r="C21" s="29"/>
      <c r="D21" s="29"/>
    </row>
    <row r="22" spans="1:8" ht="109.2" x14ac:dyDescent="0.3">
      <c r="A22" s="32" t="s">
        <v>102</v>
      </c>
      <c r="B22" s="33" t="s">
        <v>159</v>
      </c>
      <c r="C22" s="29"/>
      <c r="D22" s="29"/>
    </row>
    <row r="23" spans="1:8" ht="15.6" x14ac:dyDescent="0.3">
      <c r="A23" s="141" t="s">
        <v>68</v>
      </c>
      <c r="B23" s="141"/>
      <c r="C23" s="141"/>
      <c r="D23" s="141"/>
    </row>
    <row r="24" spans="1:8" ht="31.2" x14ac:dyDescent="0.3">
      <c r="A24" s="25" t="s">
        <v>69</v>
      </c>
      <c r="B24" s="31">
        <v>7845</v>
      </c>
      <c r="C24" s="29"/>
      <c r="D24" s="22"/>
    </row>
    <row r="25" spans="1:8" x14ac:dyDescent="0.3">
      <c r="A25" s="23" t="s">
        <v>27</v>
      </c>
      <c r="B25" s="31">
        <v>3813</v>
      </c>
      <c r="C25" s="29"/>
      <c r="D25" s="10"/>
    </row>
    <row r="26" spans="1:8" x14ac:dyDescent="0.3">
      <c r="A26" s="23" t="s">
        <v>28</v>
      </c>
      <c r="B26" s="31">
        <v>7626</v>
      </c>
      <c r="C26" s="30">
        <f>B26/B24</f>
        <v>0.97208413001912042</v>
      </c>
      <c r="D26" s="10"/>
      <c r="H26" t="s">
        <v>88</v>
      </c>
    </row>
    <row r="27" spans="1:8" ht="28.8" x14ac:dyDescent="0.3">
      <c r="A27" s="23" t="s">
        <v>29</v>
      </c>
      <c r="B27" s="31">
        <v>7697</v>
      </c>
      <c r="C27" s="30">
        <f>B27/B24</f>
        <v>0.98113448056086683</v>
      </c>
      <c r="D27" s="11"/>
    </row>
    <row r="28" spans="1:8" ht="41.4" x14ac:dyDescent="0.3">
      <c r="A28" s="27"/>
      <c r="B28" s="12"/>
      <c r="C28" s="28" t="s">
        <v>92</v>
      </c>
      <c r="D28" s="28" t="s">
        <v>93</v>
      </c>
      <c r="E28" s="60"/>
    </row>
    <row r="29" spans="1:8" ht="19.2" customHeight="1" x14ac:dyDescent="0.3">
      <c r="A29" s="25" t="s">
        <v>70</v>
      </c>
      <c r="B29" s="59">
        <v>30.838000000000001</v>
      </c>
      <c r="C29" s="59">
        <v>7</v>
      </c>
      <c r="D29" s="59">
        <v>11</v>
      </c>
    </row>
    <row r="30" spans="1:8" ht="19.2" customHeight="1" x14ac:dyDescent="0.3">
      <c r="A30" s="25" t="s">
        <v>80</v>
      </c>
      <c r="B30" s="59">
        <v>9</v>
      </c>
      <c r="C30" s="61"/>
      <c r="D30" s="62"/>
      <c r="E30" s="63"/>
    </row>
    <row r="31" spans="1:8" ht="37.200000000000003" customHeight="1" x14ac:dyDescent="0.3">
      <c r="A31" s="25" t="s">
        <v>139</v>
      </c>
      <c r="B31" s="59">
        <v>18</v>
      </c>
      <c r="C31" s="61"/>
      <c r="D31" s="62"/>
      <c r="E31" s="63"/>
    </row>
    <row r="32" spans="1:8" ht="56.25" customHeight="1" x14ac:dyDescent="0.3">
      <c r="A32" s="56" t="s">
        <v>75</v>
      </c>
      <c r="B32" s="36" t="s">
        <v>38</v>
      </c>
      <c r="C32" s="36" t="s">
        <v>39</v>
      </c>
      <c r="D32" s="36" t="s">
        <v>41</v>
      </c>
      <c r="E32" s="36" t="s">
        <v>71</v>
      </c>
      <c r="F32" s="36" t="s">
        <v>42</v>
      </c>
      <c r="G32" s="36" t="s">
        <v>56</v>
      </c>
      <c r="H32" s="36" t="s">
        <v>77</v>
      </c>
    </row>
    <row r="33" spans="1:8" x14ac:dyDescent="0.3">
      <c r="A33" s="39" t="s">
        <v>170</v>
      </c>
      <c r="B33" s="43" t="s">
        <v>161</v>
      </c>
      <c r="C33" s="43"/>
      <c r="D33" s="43"/>
      <c r="E33" s="43">
        <f>SUM(E34:E39)</f>
        <v>375336</v>
      </c>
      <c r="F33" s="43"/>
      <c r="G33" s="43"/>
      <c r="H33" s="43">
        <f>SUM(H34:H39)</f>
        <v>147302</v>
      </c>
    </row>
    <row r="34" spans="1:8" x14ac:dyDescent="0.3">
      <c r="A34" s="39" t="s">
        <v>171</v>
      </c>
      <c r="B34" s="43"/>
      <c r="C34" s="43">
        <v>1970</v>
      </c>
      <c r="D34" s="43">
        <v>500</v>
      </c>
      <c r="E34" s="43">
        <v>9884</v>
      </c>
      <c r="F34" s="43"/>
      <c r="G34" s="43"/>
      <c r="H34" s="43">
        <v>4897</v>
      </c>
    </row>
    <row r="35" spans="1:8" x14ac:dyDescent="0.3">
      <c r="A35" s="39" t="s">
        <v>172</v>
      </c>
      <c r="B35" s="43"/>
      <c r="C35" s="43">
        <v>1970</v>
      </c>
      <c r="D35" s="43">
        <v>500</v>
      </c>
      <c r="E35" s="43">
        <v>69935</v>
      </c>
      <c r="F35" s="43"/>
      <c r="G35" s="43"/>
      <c r="H35" s="43">
        <v>43861</v>
      </c>
    </row>
    <row r="36" spans="1:8" x14ac:dyDescent="0.3">
      <c r="A36" s="39" t="s">
        <v>173</v>
      </c>
      <c r="B36" s="43"/>
      <c r="C36" s="43">
        <v>1985</v>
      </c>
      <c r="D36" s="43">
        <v>500</v>
      </c>
      <c r="E36" s="43">
        <v>54939</v>
      </c>
      <c r="F36" s="43"/>
      <c r="G36" s="43"/>
      <c r="H36" s="43">
        <v>24346</v>
      </c>
    </row>
    <row r="37" spans="1:8" x14ac:dyDescent="0.3">
      <c r="A37" s="39" t="s">
        <v>174</v>
      </c>
      <c r="B37" s="43"/>
      <c r="C37" s="43">
        <v>1985</v>
      </c>
      <c r="D37" s="43">
        <v>500</v>
      </c>
      <c r="E37" s="43">
        <v>101017</v>
      </c>
      <c r="F37" s="43"/>
      <c r="G37" s="43"/>
      <c r="H37" s="43">
        <v>30429</v>
      </c>
    </row>
    <row r="38" spans="1:8" x14ac:dyDescent="0.3">
      <c r="A38" s="39" t="s">
        <v>175</v>
      </c>
      <c r="B38" s="43"/>
      <c r="C38" s="43">
        <v>1995</v>
      </c>
      <c r="D38" s="43">
        <v>800</v>
      </c>
      <c r="E38" s="43">
        <v>75750</v>
      </c>
      <c r="F38" s="43"/>
      <c r="G38" s="43"/>
      <c r="H38" s="43">
        <v>17546</v>
      </c>
    </row>
    <row r="39" spans="1:8" x14ac:dyDescent="0.3">
      <c r="A39" s="39" t="s">
        <v>176</v>
      </c>
      <c r="B39" s="43"/>
      <c r="C39" s="43">
        <v>1997</v>
      </c>
      <c r="D39" s="43">
        <v>800</v>
      </c>
      <c r="E39" s="43">
        <v>63811</v>
      </c>
      <c r="F39" s="43"/>
      <c r="G39" s="43"/>
      <c r="H39" s="43">
        <v>26223</v>
      </c>
    </row>
    <row r="40" spans="1:8" ht="57.6" x14ac:dyDescent="0.3">
      <c r="A40" s="56" t="s">
        <v>79</v>
      </c>
      <c r="B40" s="36" t="s">
        <v>38</v>
      </c>
      <c r="C40" s="36" t="s">
        <v>39</v>
      </c>
      <c r="D40" s="36" t="s">
        <v>41</v>
      </c>
      <c r="E40" s="36" t="s">
        <v>81</v>
      </c>
      <c r="F40" s="36" t="s">
        <v>42</v>
      </c>
      <c r="G40" s="36" t="s">
        <v>56</v>
      </c>
      <c r="H40" s="36" t="s">
        <v>78</v>
      </c>
    </row>
    <row r="41" spans="1:8" x14ac:dyDescent="0.3">
      <c r="A41" s="39" t="s">
        <v>162</v>
      </c>
      <c r="B41" s="43" t="s">
        <v>161</v>
      </c>
      <c r="C41" s="43">
        <v>2002</v>
      </c>
      <c r="D41" s="43">
        <v>3200</v>
      </c>
      <c r="E41" s="43">
        <v>296545</v>
      </c>
      <c r="F41" s="43">
        <v>25</v>
      </c>
      <c r="G41" s="43">
        <v>36</v>
      </c>
      <c r="H41" s="43">
        <v>253643</v>
      </c>
    </row>
    <row r="42" spans="1:8" x14ac:dyDescent="0.3">
      <c r="A42" s="39" t="s">
        <v>72</v>
      </c>
      <c r="B42" s="43"/>
      <c r="C42" s="43"/>
      <c r="D42" s="43"/>
      <c r="E42" s="43"/>
      <c r="F42" s="43"/>
      <c r="G42" s="43"/>
      <c r="H42" s="43"/>
    </row>
    <row r="43" spans="1:8" x14ac:dyDescent="0.3">
      <c r="A43" s="39" t="s">
        <v>73</v>
      </c>
      <c r="B43" s="43"/>
      <c r="C43" s="43"/>
      <c r="D43" s="43"/>
      <c r="E43" s="43"/>
      <c r="F43" s="43"/>
      <c r="G43" s="43"/>
      <c r="H43" s="43"/>
    </row>
    <row r="44" spans="1:8" ht="57.6" x14ac:dyDescent="0.3">
      <c r="A44" s="56" t="s">
        <v>74</v>
      </c>
      <c r="B44" s="36" t="s">
        <v>38</v>
      </c>
      <c r="C44" s="36" t="s">
        <v>39</v>
      </c>
      <c r="D44" s="36" t="s">
        <v>76</v>
      </c>
      <c r="E44" s="36" t="s">
        <v>42</v>
      </c>
      <c r="F44" s="36" t="s">
        <v>56</v>
      </c>
      <c r="G44" s="36" t="s">
        <v>82</v>
      </c>
    </row>
    <row r="45" spans="1:8" x14ac:dyDescent="0.3">
      <c r="A45" s="39" t="s">
        <v>163</v>
      </c>
      <c r="B45" s="43" t="s">
        <v>161</v>
      </c>
      <c r="C45" s="43" t="s">
        <v>164</v>
      </c>
      <c r="D45" s="43" t="s">
        <v>165</v>
      </c>
      <c r="E45" s="43">
        <v>20</v>
      </c>
      <c r="F45" s="43">
        <v>36</v>
      </c>
      <c r="G45" s="43"/>
      <c r="H45" s="37"/>
    </row>
    <row r="46" spans="1:8" x14ac:dyDescent="0.3">
      <c r="A46" s="39" t="s">
        <v>72</v>
      </c>
      <c r="B46" s="43"/>
      <c r="C46" s="43"/>
      <c r="D46" s="43"/>
      <c r="E46" s="43"/>
      <c r="F46" s="43"/>
      <c r="G46" s="43"/>
      <c r="H46" s="37"/>
    </row>
    <row r="47" spans="1:8" x14ac:dyDescent="0.3">
      <c r="A47" s="39" t="s">
        <v>73</v>
      </c>
      <c r="B47" s="43"/>
      <c r="C47" s="43"/>
      <c r="D47" s="43"/>
      <c r="E47" s="43"/>
      <c r="F47" s="43"/>
      <c r="G47" s="43"/>
      <c r="H47" s="37"/>
    </row>
    <row r="48" spans="1:8" x14ac:dyDescent="0.3">
      <c r="H48" s="4"/>
    </row>
  </sheetData>
  <mergeCells count="4">
    <mergeCell ref="A23:D23"/>
    <mergeCell ref="B1:D1"/>
    <mergeCell ref="A3:D3"/>
    <mergeCell ref="G9:J9"/>
  </mergeCells>
  <phoneticPr fontId="30" type="noConversion"/>
  <pageMargins left="0.7" right="0.7"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179</v>
      </c>
      <c r="B1" s="145" t="s">
        <v>189</v>
      </c>
      <c r="C1" s="146"/>
      <c r="D1" s="146"/>
      <c r="E1" s="79"/>
      <c r="F1" s="60"/>
    </row>
    <row r="2" spans="1:11" ht="21.75" customHeight="1" x14ac:dyDescent="0.3">
      <c r="A2" s="5"/>
      <c r="B2" s="6"/>
      <c r="C2" s="6"/>
      <c r="D2" s="6"/>
      <c r="E2" s="6"/>
    </row>
    <row r="3" spans="1:11" s="4" customFormat="1" ht="18" customHeight="1" x14ac:dyDescent="0.3">
      <c r="A3" s="127" t="s">
        <v>36</v>
      </c>
      <c r="B3" s="127"/>
      <c r="C3" s="127"/>
      <c r="D3" s="127"/>
      <c r="E3" s="80"/>
    </row>
    <row r="4" spans="1:11" ht="29.4" customHeight="1" x14ac:dyDescent="0.3">
      <c r="A4" s="42" t="s">
        <v>44</v>
      </c>
      <c r="B4" s="31">
        <v>280418</v>
      </c>
      <c r="C4" s="98"/>
      <c r="D4" s="22"/>
      <c r="E4" s="81"/>
    </row>
    <row r="5" spans="1:11" ht="28.8" x14ac:dyDescent="0.3">
      <c r="A5" s="23" t="s">
        <v>37</v>
      </c>
      <c r="B5" s="31">
        <v>227656</v>
      </c>
      <c r="C5" s="35">
        <f>B5/B4</f>
        <v>0.81184517399025735</v>
      </c>
      <c r="D5" s="10"/>
      <c r="E5" s="82"/>
    </row>
    <row r="6" spans="1:11" ht="28.8" x14ac:dyDescent="0.3">
      <c r="A6" s="23" t="s">
        <v>89</v>
      </c>
      <c r="B6" s="31">
        <v>191</v>
      </c>
      <c r="C6" s="30">
        <f>B6/B4</f>
        <v>6.8112603327889082E-4</v>
      </c>
      <c r="D6" s="10"/>
      <c r="E6" s="82"/>
      <c r="F6" s="60"/>
    </row>
    <row r="7" spans="1:11" ht="57.6" x14ac:dyDescent="0.3">
      <c r="A7" s="64" t="s">
        <v>96</v>
      </c>
      <c r="B7" s="36" t="s">
        <v>38</v>
      </c>
      <c r="C7" s="36" t="s">
        <v>39</v>
      </c>
      <c r="D7" s="36" t="s">
        <v>41</v>
      </c>
      <c r="E7" s="36" t="s">
        <v>140</v>
      </c>
      <c r="F7" s="36" t="s">
        <v>43</v>
      </c>
      <c r="G7" s="36" t="s">
        <v>42</v>
      </c>
      <c r="H7" s="36" t="s">
        <v>56</v>
      </c>
      <c r="I7" s="36" t="s">
        <v>45</v>
      </c>
      <c r="J7" s="36" t="s">
        <v>54</v>
      </c>
      <c r="K7" s="36" t="s">
        <v>55</v>
      </c>
    </row>
    <row r="8" spans="1:11" s="38" customFormat="1" x14ac:dyDescent="0.3">
      <c r="A8" s="39" t="s">
        <v>168</v>
      </c>
      <c r="B8" s="43" t="s">
        <v>161</v>
      </c>
      <c r="C8" s="43">
        <v>2001</v>
      </c>
      <c r="D8" s="43">
        <v>4050</v>
      </c>
      <c r="E8" s="43">
        <v>10784</v>
      </c>
      <c r="F8" s="43">
        <v>399174</v>
      </c>
      <c r="G8" s="43">
        <v>20</v>
      </c>
      <c r="H8" s="43">
        <v>40</v>
      </c>
      <c r="I8" s="43">
        <v>336155</v>
      </c>
      <c r="J8" s="44">
        <v>600</v>
      </c>
      <c r="K8" s="94" t="s">
        <v>169</v>
      </c>
    </row>
    <row r="9" spans="1:11" s="38" customFormat="1" x14ac:dyDescent="0.3">
      <c r="A9" s="39"/>
      <c r="B9" s="43"/>
      <c r="C9" s="43"/>
      <c r="D9" s="43"/>
      <c r="E9" s="43"/>
      <c r="F9" s="43"/>
      <c r="G9" s="43"/>
      <c r="H9" s="43"/>
      <c r="I9" s="43"/>
      <c r="J9" s="44"/>
      <c r="K9" s="44"/>
    </row>
    <row r="10" spans="1:11" s="38" customFormat="1" x14ac:dyDescent="0.3">
      <c r="A10" s="39"/>
      <c r="B10" s="43"/>
      <c r="C10" s="43"/>
      <c r="D10" s="43"/>
      <c r="E10" s="43"/>
      <c r="F10" s="43"/>
      <c r="G10" s="43"/>
      <c r="H10" s="43"/>
      <c r="I10" s="43"/>
      <c r="J10" s="44"/>
      <c r="K10" s="44"/>
    </row>
    <row r="11" spans="1:11" s="38" customFormat="1" ht="77.400000000000006" customHeight="1" x14ac:dyDescent="0.3">
      <c r="A11" s="88" t="s">
        <v>146</v>
      </c>
      <c r="B11" s="43"/>
      <c r="C11" s="37"/>
      <c r="D11" s="37"/>
      <c r="E11" s="37"/>
      <c r="F11" s="37"/>
      <c r="G11" s="37"/>
      <c r="H11" s="37"/>
      <c r="I11" s="37"/>
      <c r="J11" s="86"/>
      <c r="K11" s="86"/>
    </row>
    <row r="12" spans="1:11" s="38" customFormat="1" x14ac:dyDescent="0.3">
      <c r="A12" s="37"/>
      <c r="B12" s="37"/>
      <c r="C12" s="37"/>
      <c r="D12" s="37"/>
      <c r="E12" s="37"/>
      <c r="F12" s="37"/>
      <c r="G12" s="37"/>
      <c r="H12" s="37"/>
      <c r="I12" s="37"/>
      <c r="J12" s="86"/>
      <c r="K12" s="86"/>
    </row>
    <row r="13" spans="1:11" ht="46.95" customHeight="1" x14ac:dyDescent="0.3">
      <c r="A13" s="36" t="s">
        <v>40</v>
      </c>
      <c r="B13" s="36" t="s">
        <v>83</v>
      </c>
      <c r="C13" s="36" t="s">
        <v>141</v>
      </c>
      <c r="D13" s="36" t="s">
        <v>48</v>
      </c>
      <c r="E13" s="37"/>
      <c r="F13" s="38"/>
    </row>
    <row r="14" spans="1:11" x14ac:dyDescent="0.3">
      <c r="A14" s="147" t="s">
        <v>46</v>
      </c>
      <c r="B14" s="40" t="s">
        <v>49</v>
      </c>
      <c r="C14" s="45">
        <v>356</v>
      </c>
      <c r="D14" s="45">
        <v>4.67</v>
      </c>
      <c r="E14" s="83"/>
      <c r="F14" s="38"/>
    </row>
    <row r="15" spans="1:11" x14ac:dyDescent="0.3">
      <c r="A15" s="148"/>
      <c r="B15" s="40" t="s">
        <v>50</v>
      </c>
      <c r="C15" s="45">
        <v>663</v>
      </c>
      <c r="D15" s="45">
        <v>28</v>
      </c>
      <c r="E15" s="83"/>
      <c r="F15" s="38"/>
    </row>
    <row r="16" spans="1:11" x14ac:dyDescent="0.3">
      <c r="A16" s="148"/>
      <c r="B16" s="40" t="s">
        <v>51</v>
      </c>
      <c r="C16" s="45">
        <v>332</v>
      </c>
      <c r="D16" s="45">
        <v>3</v>
      </c>
      <c r="E16" s="83"/>
      <c r="F16" s="38"/>
    </row>
    <row r="17" spans="1:6" x14ac:dyDescent="0.3">
      <c r="A17" s="148"/>
      <c r="B17" s="40" t="s">
        <v>52</v>
      </c>
      <c r="C17" s="45">
        <v>74.25</v>
      </c>
      <c r="D17" s="45">
        <v>7.02</v>
      </c>
      <c r="E17" s="83"/>
      <c r="F17" s="38"/>
    </row>
    <row r="18" spans="1:6" x14ac:dyDescent="0.3">
      <c r="A18" s="148"/>
      <c r="B18" s="40" t="s">
        <v>53</v>
      </c>
      <c r="C18" s="45">
        <v>12.25</v>
      </c>
      <c r="D18" s="45">
        <v>0.36</v>
      </c>
      <c r="E18" s="83"/>
      <c r="F18" s="38"/>
    </row>
    <row r="19" spans="1:6" ht="28.8" x14ac:dyDescent="0.3">
      <c r="A19" s="149"/>
      <c r="B19" s="84" t="s">
        <v>142</v>
      </c>
      <c r="C19" s="45">
        <v>5990</v>
      </c>
      <c r="D19" s="29"/>
      <c r="E19" s="83"/>
      <c r="F19" s="38"/>
    </row>
    <row r="20" spans="1:6" ht="29.4" customHeight="1" x14ac:dyDescent="0.3">
      <c r="A20" s="150" t="s">
        <v>47</v>
      </c>
      <c r="B20" s="41" t="s">
        <v>49</v>
      </c>
      <c r="C20" s="46"/>
      <c r="D20" s="46"/>
      <c r="E20" s="83"/>
      <c r="F20" s="38"/>
    </row>
    <row r="21" spans="1:6" x14ac:dyDescent="0.3">
      <c r="A21" s="151"/>
      <c r="B21" s="41" t="s">
        <v>50</v>
      </c>
      <c r="C21" s="46"/>
      <c r="D21" s="46"/>
      <c r="E21" s="83"/>
      <c r="F21" s="38"/>
    </row>
    <row r="22" spans="1:6" x14ac:dyDescent="0.3">
      <c r="A22" s="151"/>
      <c r="B22" s="41" t="s">
        <v>51</v>
      </c>
      <c r="C22" s="46"/>
      <c r="D22" s="46"/>
      <c r="E22" s="83"/>
      <c r="F22" s="38"/>
    </row>
    <row r="23" spans="1:6" x14ac:dyDescent="0.3">
      <c r="A23" s="151"/>
      <c r="B23" s="41" t="s">
        <v>52</v>
      </c>
      <c r="C23" s="46"/>
      <c r="D23" s="46"/>
      <c r="E23" s="83"/>
      <c r="F23" s="38"/>
    </row>
    <row r="24" spans="1:6" x14ac:dyDescent="0.3">
      <c r="A24" s="151"/>
      <c r="B24" s="41" t="s">
        <v>53</v>
      </c>
      <c r="C24" s="46"/>
      <c r="D24" s="46"/>
      <c r="E24" s="83"/>
      <c r="F24" s="38"/>
    </row>
    <row r="25" spans="1:6" ht="28.8" x14ac:dyDescent="0.3">
      <c r="A25" s="152"/>
      <c r="B25" s="84" t="s">
        <v>142</v>
      </c>
      <c r="C25" s="46"/>
      <c r="D25" s="29"/>
    </row>
  </sheetData>
  <mergeCells count="4">
    <mergeCell ref="B1:D1"/>
    <mergeCell ref="A3:D3"/>
    <mergeCell ref="A14:A19"/>
    <mergeCell ref="A20:A25"/>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100" workbookViewId="0"/>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179</v>
      </c>
      <c r="B1" s="145" t="s">
        <v>189</v>
      </c>
      <c r="C1" s="146"/>
      <c r="D1" s="60"/>
    </row>
    <row r="2" spans="1:4" ht="21.75" customHeight="1" x14ac:dyDescent="0.3">
      <c r="A2" s="5"/>
      <c r="B2" s="6"/>
      <c r="C2" s="6"/>
    </row>
    <row r="3" spans="1:4" s="4" customFormat="1" ht="18" customHeight="1" x14ac:dyDescent="0.3">
      <c r="A3" s="127" t="s">
        <v>62</v>
      </c>
      <c r="B3" s="127"/>
      <c r="C3" s="127"/>
    </row>
    <row r="4" spans="1:4" s="49" customFormat="1" ht="30" customHeight="1" x14ac:dyDescent="0.3">
      <c r="A4" s="50" t="s">
        <v>60</v>
      </c>
      <c r="B4" s="51" t="s">
        <v>185</v>
      </c>
      <c r="C4" s="156"/>
    </row>
    <row r="5" spans="1:4" s="49" customFormat="1" ht="30" customHeight="1" x14ac:dyDescent="0.3">
      <c r="A5" s="50" t="s">
        <v>61</v>
      </c>
      <c r="B5" s="155">
        <v>1536925</v>
      </c>
      <c r="C5" s="159" t="s">
        <v>190</v>
      </c>
    </row>
    <row r="6" spans="1:4" s="49" customFormat="1" ht="48" customHeight="1" x14ac:dyDescent="0.3">
      <c r="A6" s="50" t="s">
        <v>105</v>
      </c>
      <c r="B6" s="155">
        <v>259053</v>
      </c>
      <c r="C6" s="159" t="s">
        <v>191</v>
      </c>
      <c r="D6" s="48"/>
    </row>
    <row r="7" spans="1:4" s="49" customFormat="1" ht="30" customHeight="1" x14ac:dyDescent="0.3">
      <c r="A7" s="50" t="s">
        <v>104</v>
      </c>
      <c r="B7" s="155">
        <v>62721</v>
      </c>
      <c r="C7" s="159" t="s">
        <v>192</v>
      </c>
      <c r="D7" s="48"/>
    </row>
    <row r="8" spans="1:4" s="49" customFormat="1" ht="28.8" x14ac:dyDescent="0.3">
      <c r="A8" s="50" t="s">
        <v>84</v>
      </c>
      <c r="B8" s="31">
        <v>100</v>
      </c>
      <c r="C8" s="157"/>
      <c r="D8" s="48"/>
    </row>
    <row r="9" spans="1:4" s="49" customFormat="1" x14ac:dyDescent="0.3">
      <c r="A9" s="54"/>
      <c r="B9" s="55"/>
      <c r="C9" s="55"/>
      <c r="D9" s="48"/>
    </row>
    <row r="10" spans="1:4" ht="29.4" customHeight="1" x14ac:dyDescent="0.3">
      <c r="A10" s="42" t="s">
        <v>57</v>
      </c>
      <c r="B10" s="91">
        <v>1.07</v>
      </c>
      <c r="C10" s="29"/>
      <c r="D10" s="47"/>
    </row>
    <row r="11" spans="1:4" x14ac:dyDescent="0.3">
      <c r="A11" s="23" t="s">
        <v>59</v>
      </c>
      <c r="B11" s="91">
        <v>0.52</v>
      </c>
      <c r="C11" s="35">
        <f>B11/B10</f>
        <v>0.48598130841121495</v>
      </c>
    </row>
    <row r="12" spans="1:4" x14ac:dyDescent="0.3">
      <c r="A12" s="23" t="s">
        <v>58</v>
      </c>
      <c r="B12" s="91">
        <v>0.55000000000000004</v>
      </c>
      <c r="C12" s="161">
        <f>B12/B10</f>
        <v>0.5140186915887851</v>
      </c>
    </row>
    <row r="13" spans="1:4" x14ac:dyDescent="0.3">
      <c r="A13" s="52" t="s">
        <v>143</v>
      </c>
      <c r="B13" s="160" t="s">
        <v>153</v>
      </c>
      <c r="C13" s="158" t="s">
        <v>193</v>
      </c>
    </row>
    <row r="14" spans="1:4" x14ac:dyDescent="0.3">
      <c r="A14" s="52" t="s">
        <v>106</v>
      </c>
      <c r="B14" s="31">
        <v>299841</v>
      </c>
      <c r="C14" s="157"/>
    </row>
    <row r="15" spans="1:4" x14ac:dyDescent="0.3">
      <c r="A15" s="69" t="s">
        <v>107</v>
      </c>
      <c r="B15" s="34">
        <v>261005</v>
      </c>
      <c r="C15" s="29"/>
    </row>
    <row r="16" spans="1:4" ht="28.8" x14ac:dyDescent="0.3">
      <c r="A16" s="67" t="s">
        <v>66</v>
      </c>
      <c r="B16" s="46" t="s">
        <v>178</v>
      </c>
      <c r="C16" s="68"/>
      <c r="D16" s="47"/>
    </row>
    <row r="17" spans="1:4" ht="28.8" x14ac:dyDescent="0.3">
      <c r="A17" s="67" t="s">
        <v>24</v>
      </c>
      <c r="B17" s="162" t="s">
        <v>194</v>
      </c>
      <c r="C17" s="68"/>
    </row>
    <row r="18" spans="1:4" ht="28.8" x14ac:dyDescent="0.3">
      <c r="A18" s="67" t="s">
        <v>90</v>
      </c>
      <c r="B18" s="46" t="s">
        <v>177</v>
      </c>
      <c r="C18" s="68"/>
      <c r="D18" s="60"/>
    </row>
    <row r="19" spans="1:4" ht="15.6" customHeight="1" x14ac:dyDescent="0.3">
      <c r="A19" s="153" t="s">
        <v>63</v>
      </c>
      <c r="B19" s="154"/>
      <c r="C19" s="153"/>
    </row>
    <row r="20" spans="1:4" x14ac:dyDescent="0.3">
      <c r="A20" s="42" t="s">
        <v>64</v>
      </c>
      <c r="B20" s="91">
        <v>1.1000000000000001</v>
      </c>
      <c r="C20" s="29"/>
    </row>
    <row r="21" spans="1:4" x14ac:dyDescent="0.3">
      <c r="A21" s="52" t="s">
        <v>108</v>
      </c>
      <c r="B21" s="31">
        <v>326206</v>
      </c>
      <c r="C21" s="29"/>
    </row>
    <row r="22" spans="1:4" x14ac:dyDescent="0.3">
      <c r="A22" s="52" t="s">
        <v>109</v>
      </c>
      <c r="B22" s="31">
        <v>307220</v>
      </c>
      <c r="C22" s="29"/>
    </row>
    <row r="23" spans="1:4" ht="28.8" x14ac:dyDescent="0.3">
      <c r="A23" s="53" t="s">
        <v>65</v>
      </c>
      <c r="B23" s="31" t="s">
        <v>178</v>
      </c>
      <c r="C23" s="29"/>
    </row>
    <row r="24" spans="1:4" ht="28.8" x14ac:dyDescent="0.3">
      <c r="A24" s="53" t="s">
        <v>24</v>
      </c>
      <c r="B24" s="162" t="s">
        <v>194</v>
      </c>
      <c r="C24" s="29"/>
    </row>
    <row r="25" spans="1:4" ht="28.8" x14ac:dyDescent="0.3">
      <c r="A25" s="53" t="s">
        <v>67</v>
      </c>
      <c r="B25" s="31" t="s">
        <v>177</v>
      </c>
      <c r="C25" s="29"/>
    </row>
    <row r="26" spans="1:4" x14ac:dyDescent="0.3">
      <c r="A26" s="60"/>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2020-03-10T09:14:25Z</dcterms:modified>
</cp:coreProperties>
</file>