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6CFAC71-FA00-4BC1-8D74-8C29298E1E8C}"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 l="1"/>
  <c r="H11" i="1"/>
  <c r="H19" i="1"/>
  <c r="B23" i="1" l="1"/>
  <c r="B19" i="1"/>
  <c r="B29" i="7"/>
  <c r="B11" i="7"/>
  <c r="H35" i="1" l="1"/>
  <c r="H28" i="1"/>
  <c r="H23" i="1"/>
  <c r="H15" i="1"/>
  <c r="C27" i="7" l="1"/>
  <c r="C26" i="7"/>
  <c r="B1" i="9"/>
  <c r="B1" i="8"/>
  <c r="C12" i="9"/>
  <c r="C11" i="9"/>
  <c r="C5" i="8"/>
  <c r="C6" i="8"/>
  <c r="C10" i="7"/>
  <c r="D10" i="7"/>
  <c r="B10" i="7"/>
  <c r="C7" i="7"/>
  <c r="C8" i="7"/>
  <c r="D15" i="1" l="1"/>
  <c r="D28" i="1"/>
  <c r="D19" i="1"/>
  <c r="D35" i="1"/>
  <c r="D11" i="1" l="1"/>
</calcChain>
</file>

<file path=xl/sharedStrings.xml><?xml version="1.0" encoding="utf-8"?>
<sst xmlns="http://schemas.openxmlformats.org/spreadsheetml/2006/main" count="262" uniqueCount="193">
  <si>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</si>
  <si>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</si>
  <si>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</si>
  <si>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</si>
  <si>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</si>
  <si>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</si>
  <si>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</si>
  <si>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</si>
  <si>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</si>
  <si>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</si>
  <si>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</si>
  <si>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</si>
  <si>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</si>
  <si>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</si>
  <si>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</si>
  <si>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</si>
  <si>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</si>
  <si>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</si>
  <si>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</si>
  <si>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</si>
  <si>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</si>
  <si>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</si>
  <si>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</si>
  <si>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</si>
  <si>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</si>
  <si>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</si>
  <si>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</si>
  <si>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</si>
  <si>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</si>
  <si>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</si>
  <si>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</si>
  <si>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</si>
  <si>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</si>
  <si>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</si>
  <si>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</si>
  <si>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</si>
  <si>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</si>
  <si>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</si>
  <si>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</si>
  <si>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</si>
  <si>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</si>
  <si>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</si>
  <si>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</si>
  <si>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</si>
  <si>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</si>
  <si>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</si>
  <si>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</si>
  <si>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</si>
  <si>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</si>
  <si>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</si>
  <si>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</si>
  <si>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</si>
  <si>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</si>
  <si>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</si>
  <si>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</si>
  <si>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</si>
  <si>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</si>
  <si>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</si>
  <si>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</si>
  <si>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</si>
  <si>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</si>
  <si>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</si>
  <si>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</si>
  <si>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</si>
  <si>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</si>
  <si>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</si>
  <si>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</si>
  <si>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</si>
  <si>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</si>
  <si>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</si>
  <si>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</si>
  <si>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</si>
  <si>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</si>
  <si>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</si>
  <si>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</si>
  <si>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</si>
  <si>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</si>
  <si>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</si>
  <si>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</si>
  <si>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</si>
  <si>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</si>
  <si>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</si>
  <si>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</si>
  <si>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</si>
  <si>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</si>
  <si>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</si>
  <si>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</si>
  <si>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</si>
  <si>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</si>
  <si>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</si>
  <si>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</si>
  <si>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</si>
  <si>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</si>
  <si>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</si>
  <si>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</si>
  <si>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</si>
  <si>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</si>
  <si>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</si>
  <si>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</si>
  <si>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</si>
  <si>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</si>
  <si>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</si>
  <si>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</si>
  <si>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</si>
  <si>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</si>
  <si>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</si>
  <si>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</si>
  <si>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</si>
  <si>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</si>
  <si>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</si>
  <si>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</si>
  <si>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</si>
  <si>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</si>
  <si>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</si>
  <si>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</si>
  <si>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</si>
  <si>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</si>
  <si>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</si>
  <si>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</si>
  <si>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</si>
  <si>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</si>
  <si>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</si>
  <si>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</si>
  <si>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</si>
  <si>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</si>
  <si>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</si>
  <si>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</si>
  <si>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</si>
  <si>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</si>
  <si>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</si>
  <si>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</si>
  <si>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</si>
  <si>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</si>
  <si>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</si>
  <si>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</si>
  <si>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</si>
  <si>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</si>
  <si>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</si>
  <si>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</si>
  <si>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</si>
  <si>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</si>
  <si>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</si>
  <si>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</si>
  <si>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</si>
  <si>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</si>
  <si>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</si>
  <si>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</si>
  <si>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Nav</t>
  </si>
  <si>
    <t>Varakļānu "Dzīvokļu komunālais uzņēmums" SIA</t>
  </si>
  <si>
    <t>Tarifs tiek aprēķināts atbilstoši faktiskajām izmaksām</t>
  </si>
  <si>
    <t>No pašu ieņēmumiem, pašvaldības līdzekļu ieguldījuma pamatkapitālā vai no aizņēmumiem kredīt iestādēs</t>
  </si>
  <si>
    <t>Apzaļumošana</t>
  </si>
  <si>
    <t>Mehanizatoru iela 42B, Varakļāni</t>
  </si>
  <si>
    <t>Ir (2019.gads)</t>
  </si>
  <si>
    <t>31.12.2020.</t>
  </si>
  <si>
    <t>lēmums par projekta realizāciju (Domes sēdes protokols Nr.5.3. izr.30.04.2015.) - caur TEP</t>
  </si>
  <si>
    <t>Ir (2014.gads) ir apvilkta</t>
  </si>
  <si>
    <t>Paplašināšana - iespējama un nepieciešama</t>
  </si>
  <si>
    <t xml:space="preserve"> Par reģistrāciju atbildīga pašvaldība, bet komunālais uzņēmums atbild par tehnisko stāvokli un notekūdeņu izvešanas kontroli, saskaņā ar saistošajiem noteikumiem, atbildīgs pakalpojuma sniedzējs un īpašnieks.</t>
  </si>
  <si>
    <t>Ir pašvaldībā, bet mājas lapā nav, ir tikai pašvaldības komunālais uzņēmums</t>
  </si>
  <si>
    <t>Dūņas neatūdeņo (preses nav), 2 lieli dūņu lauki un 1lauks pietiek 2 gadus. Sajauc ar augsni uz izmanto apzaļumošanai (karjers).  Komunālais uzņēmums maksā līdz sajaukšanai - tālāk pašvaldība</t>
  </si>
  <si>
    <t>13.618 t sausnas un 65 dabiski mitras</t>
  </si>
  <si>
    <t>Jauda pietiekama, jo jauda ir lielāka par apjomu</t>
  </si>
  <si>
    <t>Mazāk paliek, reti</t>
  </si>
  <si>
    <t>NAV tādu</t>
  </si>
  <si>
    <t>Pie NAI, ar pieņemšanas kameru un ūdeni klāt nelej bet ar sūkni pumpē iekšā NAI. Uzskaite ar mucām.</t>
  </si>
  <si>
    <t>Komunālais uzņēmums mēģina slēgt līgumus uz nomaksu, pāris gadījumu.</t>
  </si>
  <si>
    <t>Tas ir no pakalpojuma maksas - 5m3, te ir gan atvešana, gan attīrišana.</t>
  </si>
  <si>
    <t>Jā, ikgadējais plāns darbiem</t>
  </si>
  <si>
    <t>nevajag</t>
  </si>
  <si>
    <t>Dūņu lauks, kur sajaukt un veidot kompostu, ar jumtu</t>
  </si>
  <si>
    <t>Saules baterijas USI 30kV</t>
  </si>
  <si>
    <t>Saules baterijas uz dūņu lauka jumtu (jumts tagad nav, bet kopā ar baterijām) 30kV</t>
  </si>
  <si>
    <t xml:space="preserve">Ir, skatīts 29.03,2019.dalībnieku sapulcē </t>
  </si>
  <si>
    <t>Rēzeknes iela 1A, Varakļāni</t>
  </si>
  <si>
    <t>15(26)</t>
  </si>
  <si>
    <t>14(25)</t>
  </si>
  <si>
    <t>14(36)</t>
  </si>
  <si>
    <t>Varakļāni + Kokaru ciems</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</si>
  <si>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</si>
  <si>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</si>
  <si>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</si>
  <si>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</si>
  <si>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 xml:space="preserve">SIA Dzīvokļu komunālais uzņēmums </t>
  </si>
  <si>
    <t>30.01.2020.</t>
  </si>
  <si>
    <t>Māris Justs, Gundars Dambenieks</t>
  </si>
  <si>
    <t>Māris Justs</t>
  </si>
  <si>
    <t>CSP Vidzemes reģionā - 430.99</t>
  </si>
  <si>
    <t>CSP Varakļānu novadā - 2.42</t>
  </si>
  <si>
    <t>Pie ieguves</t>
  </si>
  <si>
    <t>VARAKĻĀNI</t>
  </si>
  <si>
    <t>Lietus notekūdeņi CKS neievadās</t>
  </si>
  <si>
    <t>18 997 (tai skaitā ugunsdzēsēji, NAI, katlu māja?) ir starpība starp pārdoto un padoto, pārdoti ir 34767m3 - pēc izrakstītajiem rēķiniem, NAI vid.1200m3/gadā, Apkurei vid.900m3/gadā. Zudumi apt. 16897m3/gadā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</si>
</sst>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theme="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2" fillId="0" borderId="0"/>
  </cellStyleXfs>
  <cellXfs count="172">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4" fontId="0" fillId="4" borderId="1" xfId="0" applyNumberFormat="1" applyFill="1" applyBorder="1" applyAlignment="1">
      <alignment vertical="top"/>
    </xf>
    <xf numFmtId="0" fontId="3" fillId="4" borderId="1" xfId="0" applyFont="1" applyFill="1" applyBorder="1" applyAlignment="1">
      <alignment vertical="top" wrapText="1"/>
    </xf>
    <xf numFmtId="4" fontId="0" fillId="0" borderId="1" xfId="0" applyNumberFormat="1" applyFill="1" applyBorder="1" applyAlignment="1">
      <alignment vertical="top"/>
    </xf>
    <xf numFmtId="4" fontId="0" fillId="4" borderId="1" xfId="0" applyNumberFormat="1" applyFill="1" applyBorder="1" applyAlignment="1">
      <alignment horizontal="right" vertical="top"/>
    </xf>
    <xf numFmtId="0" fontId="0" fillId="4" borderId="1" xfId="0" applyFill="1" applyBorder="1" applyAlignment="1">
      <alignment wrapText="1"/>
    </xf>
    <xf numFmtId="164" fontId="0" fillId="4" borderId="1" xfId="0" applyNumberFormat="1" applyFill="1" applyBorder="1" applyAlignment="1">
      <alignment vertical="top"/>
    </xf>
    <xf numFmtId="164" fontId="0" fillId="0" borderId="1" xfId="0" applyNumberFormat="1" applyFill="1" applyBorder="1" applyAlignment="1">
      <alignment vertical="top"/>
    </xf>
    <xf numFmtId="164" fontId="3" fillId="4" borderId="1" xfId="0" applyNumberFormat="1" applyFont="1" applyFill="1" applyBorder="1" applyAlignment="1">
      <alignment vertical="top"/>
    </xf>
    <xf numFmtId="0" fontId="25" fillId="7" borderId="0" xfId="0" applyFont="1" applyFill="1" applyAlignment="1">
      <alignment horizontal="center" vertical="center"/>
    </xf>
    <xf numFmtId="0" fontId="0" fillId="0" borderId="4" xfId="0" applyBorder="1" applyAlignment="1">
      <alignment horizontal="center" vertical="center"/>
    </xf>
    <xf numFmtId="0" fontId="7" fillId="3" borderId="6" xfId="0" applyFont="1" applyFill="1" applyBorder="1" applyAlignment="1">
      <alignment horizontal="center" vertical="center" wrapText="1"/>
    </xf>
    <xf numFmtId="0" fontId="7" fillId="3" borderId="23" xfId="0" applyFont="1" applyFill="1" applyBorder="1" applyAlignment="1">
      <alignment horizontal="center" vertical="center" wrapText="1"/>
    </xf>
    <xf numFmtId="3" fontId="0" fillId="4" borderId="11" xfId="0" applyNumberFormat="1" applyFill="1" applyBorder="1" applyAlignment="1">
      <alignment vertical="top" wrapText="1"/>
    </xf>
    <xf numFmtId="0" fontId="20" fillId="0" borderId="1" xfId="0" applyFont="1" applyBorder="1" applyAlignment="1">
      <alignment wrapText="1"/>
    </xf>
    <xf numFmtId="0" fontId="0" fillId="0" borderId="1" xfId="0" applyBorder="1" applyAlignment="1">
      <alignment wrapText="1"/>
    </xf>
    <xf numFmtId="0" fontId="3" fillId="7" borderId="14" xfId="0" applyFont="1" applyFill="1" applyBorder="1" applyAlignment="1">
      <alignment vertical="top"/>
    </xf>
    <xf numFmtId="0" fontId="3" fillId="7" borderId="14" xfId="0" applyFont="1" applyFill="1" applyBorder="1" applyAlignment="1">
      <alignment horizontal="right" vertical="top"/>
    </xf>
    <xf numFmtId="3" fontId="0" fillId="2" borderId="1" xfId="0" applyNumberFormat="1" applyFill="1" applyBorder="1" applyAlignment="1">
      <alignment horizontal="center" vertical="top"/>
    </xf>
    <xf numFmtId="3" fontId="0" fillId="8" borderId="1" xfId="0" applyNumberFormat="1" applyFill="1" applyBorder="1" applyAlignment="1">
      <alignment horizontal="center"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0" xfId="0" applyFill="1" applyBorder="1" applyAlignment="1">
      <alignment horizontal="center" vertical="center"/>
    </xf>
    <xf numFmtId="0" fontId="0" fillId="4" borderId="6"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4" xfId="0" applyFont="1" applyBorder="1" applyAlignment="1">
      <alignment horizontal="right" vertical="top"/>
    </xf>
    <xf numFmtId="0" fontId="3" fillId="0" borderId="15"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164" fontId="3" fillId="4" borderId="7" xfId="0" applyNumberFormat="1" applyFont="1" applyFill="1" applyBorder="1" applyAlignment="1">
      <alignment horizontal="right" vertical="top"/>
    </xf>
    <xf numFmtId="164"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0" fillId="0" borderId="8" xfId="0" applyFont="1" applyFill="1" applyBorder="1" applyAlignment="1">
      <alignment horizontal="left" wrapText="1"/>
    </xf>
    <xf numFmtId="0" fontId="20" fillId="0" borderId="9" xfId="0" applyFont="1" applyFill="1" applyBorder="1" applyAlignment="1">
      <alignment horizontal="left" wrapText="1"/>
    </xf>
    <xf numFmtId="0" fontId="20" fillId="0" borderId="10" xfId="0" applyFont="1" applyFill="1" applyBorder="1" applyAlignment="1">
      <alignment horizontal="left" wrapText="1"/>
    </xf>
    <xf numFmtId="0" fontId="7" fillId="6" borderId="1"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0" fillId="0" borderId="0" xfId="0"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0" fillId="4" borderId="19" xfId="0" applyFill="1" applyBorder="1" applyAlignment="1">
      <alignment horizontal="left" wrapText="1"/>
    </xf>
    <xf numFmtId="0" fontId="0" fillId="4" borderId="12" xfId="0" applyFill="1" applyBorder="1" applyAlignment="1">
      <alignment horizontal="left" wrapText="1"/>
    </xf>
    <xf numFmtId="0" fontId="0" fillId="4" borderId="16" xfId="0" applyFill="1" applyBorder="1" applyAlignment="1">
      <alignment horizontal="left" wrapText="1"/>
    </xf>
    <xf numFmtId="0" fontId="0" fillId="4" borderId="24" xfId="0" applyFill="1" applyBorder="1" applyAlignment="1">
      <alignment horizontal="left" wrapText="1"/>
    </xf>
    <xf numFmtId="0" fontId="0" fillId="4" borderId="25" xfId="0" applyFill="1" applyBorder="1" applyAlignment="1">
      <alignment horizontal="left" wrapText="1"/>
    </xf>
    <xf numFmtId="0" fontId="0" fillId="4" borderId="18" xfId="0" applyFill="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70" zoomScaleNormal="90" zoomScaleSheetLayoutView="70" workbookViewId="0">
      <selection activeCell="J7" sqref="J7"/>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29.4" thickBot="1" x14ac:dyDescent="0.35">
      <c r="A1" s="7" t="s">
        <v>143</v>
      </c>
      <c r="B1" s="106" t="s">
        <v>190</v>
      </c>
      <c r="C1" s="107"/>
      <c r="D1" s="108"/>
    </row>
    <row r="2" spans="1:8" ht="31.8" thickBot="1" x14ac:dyDescent="0.35">
      <c r="A2" s="97" t="s">
        <v>179</v>
      </c>
      <c r="B2" s="109" t="s">
        <v>183</v>
      </c>
      <c r="C2" s="110"/>
      <c r="D2" s="111"/>
    </row>
    <row r="3" spans="1:8" ht="16.2" thickBot="1" x14ac:dyDescent="0.35">
      <c r="A3" s="97" t="s">
        <v>180</v>
      </c>
      <c r="B3" s="109" t="s">
        <v>184</v>
      </c>
      <c r="C3" s="110"/>
      <c r="D3" s="111"/>
    </row>
    <row r="4" spans="1:8" ht="31.8" thickBot="1" x14ac:dyDescent="0.35">
      <c r="A4" s="97" t="s">
        <v>181</v>
      </c>
      <c r="B4" s="109" t="s">
        <v>185</v>
      </c>
      <c r="C4" s="110"/>
      <c r="D4" s="111"/>
    </row>
    <row r="5" spans="1:8" ht="49.5" customHeight="1" thickBot="1" x14ac:dyDescent="0.35">
      <c r="A5" s="98" t="s">
        <v>182</v>
      </c>
      <c r="B5" s="109" t="s">
        <v>186</v>
      </c>
      <c r="C5" s="110"/>
      <c r="D5" s="111"/>
      <c r="E5" s="95"/>
    </row>
    <row r="6" spans="1:8" ht="21.75" customHeight="1" x14ac:dyDescent="0.3">
      <c r="A6" s="5"/>
      <c r="B6" s="6"/>
      <c r="C6" s="6"/>
      <c r="D6" s="6"/>
    </row>
    <row r="7" spans="1:8" s="4" customFormat="1" ht="18" customHeight="1" x14ac:dyDescent="0.3">
      <c r="A7" s="116" t="s">
        <v>111</v>
      </c>
      <c r="B7" s="116"/>
      <c r="C7" s="116"/>
      <c r="D7" s="116"/>
      <c r="E7" s="121" t="s">
        <v>112</v>
      </c>
      <c r="F7" s="121"/>
      <c r="G7" s="121"/>
      <c r="H7" s="121"/>
    </row>
    <row r="8" spans="1:8" ht="55.5" customHeight="1" x14ac:dyDescent="0.3">
      <c r="A8" s="118" t="s">
        <v>7</v>
      </c>
      <c r="B8" s="118" t="s">
        <v>93</v>
      </c>
      <c r="C8" s="118" t="s">
        <v>128</v>
      </c>
      <c r="D8" s="117" t="s">
        <v>22</v>
      </c>
      <c r="E8" s="122" t="s">
        <v>7</v>
      </c>
      <c r="F8" s="122" t="s">
        <v>113</v>
      </c>
      <c r="G8" s="122" t="s">
        <v>9</v>
      </c>
      <c r="H8" s="123" t="s">
        <v>22</v>
      </c>
    </row>
    <row r="9" spans="1:8" ht="129" customHeight="1" x14ac:dyDescent="0.3">
      <c r="A9" s="118"/>
      <c r="B9" s="118"/>
      <c r="C9" s="118"/>
      <c r="D9" s="117"/>
      <c r="E9" s="122"/>
      <c r="F9" s="122"/>
      <c r="G9" s="122"/>
      <c r="H9" s="123"/>
    </row>
    <row r="10" spans="1:8" x14ac:dyDescent="0.3">
      <c r="A10" s="113" t="s">
        <v>18</v>
      </c>
      <c r="B10" s="113"/>
      <c r="C10" s="113"/>
      <c r="D10" s="113"/>
      <c r="E10" s="126" t="s">
        <v>133</v>
      </c>
      <c r="F10" s="126"/>
      <c r="G10" s="126"/>
      <c r="H10" s="126"/>
    </row>
    <row r="11" spans="1:8" ht="59.25" customHeight="1" x14ac:dyDescent="0.3">
      <c r="A11" s="18" t="s">
        <v>19</v>
      </c>
      <c r="B11" s="8"/>
      <c r="C11" s="17" t="s">
        <v>175</v>
      </c>
      <c r="D11" s="8">
        <f>D12+D13+D14</f>
        <v>180000</v>
      </c>
      <c r="E11" s="69" t="s">
        <v>129</v>
      </c>
      <c r="F11" s="70"/>
      <c r="G11" s="71" t="s">
        <v>176</v>
      </c>
      <c r="H11" s="70">
        <f>H12+H14</f>
        <v>162000</v>
      </c>
    </row>
    <row r="12" spans="1:8" x14ac:dyDescent="0.3">
      <c r="A12" s="19" t="s">
        <v>0</v>
      </c>
      <c r="B12" s="46">
        <v>0.72</v>
      </c>
      <c r="C12" s="9"/>
      <c r="D12" s="57">
        <v>144000</v>
      </c>
      <c r="E12" s="129" t="s">
        <v>117</v>
      </c>
      <c r="F12" s="131">
        <v>0.9</v>
      </c>
      <c r="G12" s="135"/>
      <c r="H12" s="133">
        <v>162000</v>
      </c>
    </row>
    <row r="13" spans="1:8" x14ac:dyDescent="0.3">
      <c r="A13" s="19" t="s">
        <v>1</v>
      </c>
      <c r="B13" s="46">
        <v>0.2</v>
      </c>
      <c r="C13" s="9"/>
      <c r="D13" s="57">
        <v>36000</v>
      </c>
      <c r="E13" s="130"/>
      <c r="F13" s="132"/>
      <c r="G13" s="136"/>
      <c r="H13" s="134"/>
    </row>
    <row r="14" spans="1:8" x14ac:dyDescent="0.3">
      <c r="A14" s="19" t="s">
        <v>4</v>
      </c>
      <c r="B14" s="46"/>
      <c r="C14" s="9"/>
      <c r="D14" s="31">
        <v>0</v>
      </c>
      <c r="E14" s="19" t="s">
        <v>4</v>
      </c>
      <c r="F14" s="46"/>
      <c r="G14" s="9"/>
      <c r="H14" s="31">
        <v>0</v>
      </c>
    </row>
    <row r="15" spans="1:8" ht="62.4" x14ac:dyDescent="0.3">
      <c r="A15" s="20" t="s">
        <v>21</v>
      </c>
      <c r="B15" s="12"/>
      <c r="C15" s="13"/>
      <c r="D15" s="14">
        <f>D16+D17+D18</f>
        <v>20000</v>
      </c>
      <c r="E15" s="72" t="s">
        <v>130</v>
      </c>
      <c r="F15" s="73"/>
      <c r="G15" s="74"/>
      <c r="H15" s="75">
        <f>H16+H17+H18</f>
        <v>0</v>
      </c>
    </row>
    <row r="16" spans="1:8" x14ac:dyDescent="0.3">
      <c r="A16" s="19" t="s">
        <v>2</v>
      </c>
      <c r="B16" s="46">
        <v>1</v>
      </c>
      <c r="C16" s="9"/>
      <c r="D16" s="57">
        <v>20000</v>
      </c>
      <c r="E16" s="19" t="s">
        <v>118</v>
      </c>
      <c r="F16" s="46"/>
      <c r="G16" s="9"/>
      <c r="H16" s="57">
        <v>0</v>
      </c>
    </row>
    <row r="17" spans="1:9" ht="41.4" x14ac:dyDescent="0.3">
      <c r="A17" s="19" t="s">
        <v>12</v>
      </c>
      <c r="B17" s="46"/>
      <c r="C17" s="9"/>
      <c r="D17" s="57">
        <v>0</v>
      </c>
      <c r="E17" s="19" t="s">
        <v>119</v>
      </c>
      <c r="F17" s="46"/>
      <c r="G17" s="9"/>
      <c r="H17" s="57">
        <v>0</v>
      </c>
    </row>
    <row r="18" spans="1:9" ht="27.6" x14ac:dyDescent="0.3">
      <c r="A18" s="19" t="s">
        <v>11</v>
      </c>
      <c r="B18" s="46"/>
      <c r="C18" s="9"/>
      <c r="D18" s="57">
        <v>0</v>
      </c>
      <c r="E18" s="19" t="s">
        <v>120</v>
      </c>
      <c r="F18" s="46"/>
      <c r="G18" s="9"/>
      <c r="H18" s="57">
        <v>0</v>
      </c>
    </row>
    <row r="19" spans="1:9" ht="85.95" customHeight="1" x14ac:dyDescent="0.3">
      <c r="A19" s="18" t="s">
        <v>20</v>
      </c>
      <c r="B19" s="8">
        <f>SUM(B20:B22)</f>
        <v>2.3199999999999998</v>
      </c>
      <c r="C19" s="104" t="s">
        <v>177</v>
      </c>
      <c r="D19" s="8">
        <f>D20+D21+D22</f>
        <v>458000</v>
      </c>
      <c r="E19" s="69" t="s">
        <v>131</v>
      </c>
      <c r="F19" s="70"/>
      <c r="G19" s="105" t="s">
        <v>177</v>
      </c>
      <c r="H19" s="70">
        <f>H20+H22</f>
        <v>417600</v>
      </c>
    </row>
    <row r="20" spans="1:9" x14ac:dyDescent="0.3">
      <c r="A20" s="19" t="s">
        <v>0</v>
      </c>
      <c r="B20" s="46">
        <v>2.02</v>
      </c>
      <c r="C20" s="9"/>
      <c r="D20" s="57">
        <v>404000</v>
      </c>
      <c r="E20" s="129" t="s">
        <v>1</v>
      </c>
      <c r="F20" s="137">
        <v>2.3199999999999998</v>
      </c>
      <c r="G20" s="119"/>
      <c r="H20" s="124">
        <v>417600</v>
      </c>
    </row>
    <row r="21" spans="1:9" x14ac:dyDescent="0.3">
      <c r="A21" s="19" t="s">
        <v>1</v>
      </c>
      <c r="B21" s="46">
        <v>0.3</v>
      </c>
      <c r="C21" s="9"/>
      <c r="D21" s="57">
        <v>54000</v>
      </c>
      <c r="E21" s="130"/>
      <c r="F21" s="138"/>
      <c r="G21" s="120"/>
      <c r="H21" s="125"/>
    </row>
    <row r="22" spans="1:9" x14ac:dyDescent="0.3">
      <c r="A22" s="19" t="s">
        <v>4</v>
      </c>
      <c r="B22" s="46"/>
      <c r="C22" s="9"/>
      <c r="D22" s="31">
        <v>0</v>
      </c>
      <c r="E22" s="19" t="s">
        <v>4</v>
      </c>
      <c r="F22" s="46"/>
      <c r="G22" s="9"/>
      <c r="H22" s="31">
        <v>0</v>
      </c>
    </row>
    <row r="23" spans="1:9" ht="78" x14ac:dyDescent="0.3">
      <c r="A23" s="20" t="s">
        <v>114</v>
      </c>
      <c r="B23" s="12">
        <f>SUM(B24:B26)</f>
        <v>2</v>
      </c>
      <c r="C23" s="13"/>
      <c r="D23" s="8">
        <f>D24+D25+D26</f>
        <v>46000</v>
      </c>
      <c r="E23" s="72" t="s">
        <v>132</v>
      </c>
      <c r="F23" s="73"/>
      <c r="G23" s="74"/>
      <c r="H23" s="75">
        <f>H24+H25+H26</f>
        <v>0</v>
      </c>
    </row>
    <row r="24" spans="1:9" x14ac:dyDescent="0.3">
      <c r="A24" s="19" t="s">
        <v>2</v>
      </c>
      <c r="B24" s="46">
        <v>2</v>
      </c>
      <c r="C24" s="9"/>
      <c r="D24" s="57">
        <v>46000</v>
      </c>
      <c r="E24" s="19" t="s">
        <v>118</v>
      </c>
      <c r="F24" s="46"/>
      <c r="G24" s="9"/>
      <c r="H24" s="57">
        <v>0</v>
      </c>
    </row>
    <row r="25" spans="1:9" ht="41.4" x14ac:dyDescent="0.3">
      <c r="A25" s="19" t="s">
        <v>12</v>
      </c>
      <c r="B25" s="46"/>
      <c r="C25" s="9"/>
      <c r="D25" s="57">
        <v>0</v>
      </c>
      <c r="E25" s="19" t="s">
        <v>119</v>
      </c>
      <c r="F25" s="46"/>
      <c r="G25" s="9"/>
      <c r="H25" s="57">
        <v>0</v>
      </c>
    </row>
    <row r="26" spans="1:9" ht="27.6" x14ac:dyDescent="0.3">
      <c r="A26" s="19" t="s">
        <v>11</v>
      </c>
      <c r="B26" s="46"/>
      <c r="C26" s="9"/>
      <c r="D26" s="57">
        <v>0</v>
      </c>
      <c r="E26" s="19" t="s">
        <v>120</v>
      </c>
      <c r="F26" s="46"/>
      <c r="G26" s="9"/>
      <c r="H26" s="57">
        <v>0</v>
      </c>
    </row>
    <row r="27" spans="1:9" x14ac:dyDescent="0.3">
      <c r="A27" s="113" t="s">
        <v>5</v>
      </c>
      <c r="B27" s="113"/>
      <c r="C27" s="113"/>
      <c r="D27" s="113"/>
      <c r="E27" s="126" t="s">
        <v>115</v>
      </c>
      <c r="F27" s="126"/>
      <c r="G27" s="126"/>
      <c r="H27" s="126"/>
    </row>
    <row r="28" spans="1:9" ht="31.2" customHeight="1" x14ac:dyDescent="0.3">
      <c r="A28" s="20" t="s">
        <v>8</v>
      </c>
      <c r="B28" s="15"/>
      <c r="C28" s="13"/>
      <c r="D28" s="8">
        <f>SUM(D29:D33)</f>
        <v>155000</v>
      </c>
      <c r="E28" s="72" t="s">
        <v>116</v>
      </c>
      <c r="F28" s="76"/>
      <c r="G28" s="74"/>
      <c r="H28" s="70">
        <f>SUM(H29:H33)</f>
        <v>545400</v>
      </c>
      <c r="I28" t="s">
        <v>121</v>
      </c>
    </row>
    <row r="29" spans="1:9" x14ac:dyDescent="0.3">
      <c r="A29" s="19" t="s">
        <v>0</v>
      </c>
      <c r="B29" s="94">
        <v>0.77500000000000002</v>
      </c>
      <c r="C29" s="16"/>
      <c r="D29" s="31">
        <v>155000</v>
      </c>
      <c r="E29" s="129" t="s">
        <v>1</v>
      </c>
      <c r="F29" s="139">
        <v>3.03</v>
      </c>
      <c r="G29" s="141"/>
      <c r="H29" s="124">
        <v>545400</v>
      </c>
    </row>
    <row r="30" spans="1:9" x14ac:dyDescent="0.3">
      <c r="A30" s="19" t="s">
        <v>1</v>
      </c>
      <c r="B30" s="46"/>
      <c r="C30" s="9"/>
      <c r="D30" s="57">
        <v>0</v>
      </c>
      <c r="E30" s="130"/>
      <c r="F30" s="140"/>
      <c r="G30" s="142"/>
      <c r="H30" s="125"/>
    </row>
    <row r="31" spans="1:9" x14ac:dyDescent="0.3">
      <c r="A31" s="19" t="s">
        <v>3</v>
      </c>
      <c r="B31" s="46"/>
      <c r="C31" s="9"/>
      <c r="D31" s="57">
        <v>0</v>
      </c>
      <c r="E31" s="19" t="s">
        <v>122</v>
      </c>
      <c r="F31" s="46"/>
      <c r="G31" s="9"/>
      <c r="H31" s="57">
        <v>0</v>
      </c>
    </row>
    <row r="32" spans="1:9" ht="31.95" customHeight="1" x14ac:dyDescent="0.3">
      <c r="A32" s="19" t="s">
        <v>16</v>
      </c>
      <c r="B32" s="46"/>
      <c r="C32" s="9"/>
      <c r="D32" s="57">
        <v>0</v>
      </c>
      <c r="E32" s="129" t="s">
        <v>123</v>
      </c>
      <c r="F32" s="137"/>
      <c r="G32" s="119"/>
      <c r="H32" s="124"/>
    </row>
    <row r="33" spans="1:8" ht="31.95" customHeight="1" x14ac:dyDescent="0.3">
      <c r="A33" s="19" t="s">
        <v>89</v>
      </c>
      <c r="B33" s="46" t="s">
        <v>169</v>
      </c>
      <c r="C33" s="9"/>
      <c r="D33" s="57"/>
      <c r="E33" s="130"/>
      <c r="F33" s="138"/>
      <c r="G33" s="120"/>
      <c r="H33" s="125"/>
    </row>
    <row r="34" spans="1:8" ht="30.6" customHeight="1" x14ac:dyDescent="0.3">
      <c r="A34" s="114" t="s">
        <v>6</v>
      </c>
      <c r="B34" s="115"/>
      <c r="C34" s="115"/>
      <c r="D34" s="115"/>
      <c r="E34" s="127" t="s">
        <v>124</v>
      </c>
      <c r="F34" s="128"/>
      <c r="G34" s="128"/>
      <c r="H34" s="128"/>
    </row>
    <row r="35" spans="1:8" ht="46.8" x14ac:dyDescent="0.3">
      <c r="A35" s="20" t="s">
        <v>84</v>
      </c>
      <c r="B35" s="12"/>
      <c r="C35" s="13"/>
      <c r="D35" s="8">
        <f>SUM(D36:D39)</f>
        <v>395000</v>
      </c>
      <c r="E35" s="72" t="s">
        <v>84</v>
      </c>
      <c r="F35" s="73"/>
      <c r="G35" s="74"/>
      <c r="H35" s="70">
        <f>SUM(H36:H38)</f>
        <v>30000</v>
      </c>
    </row>
    <row r="36" spans="1:8" ht="69" x14ac:dyDescent="0.3">
      <c r="A36" s="19" t="s">
        <v>13</v>
      </c>
      <c r="B36" s="46"/>
      <c r="C36" s="9"/>
      <c r="D36" s="58">
        <v>0</v>
      </c>
      <c r="E36" s="19" t="s">
        <v>125</v>
      </c>
      <c r="F36" s="46"/>
      <c r="G36" s="9"/>
      <c r="H36" s="58">
        <v>0</v>
      </c>
    </row>
    <row r="37" spans="1:8" ht="27.6" x14ac:dyDescent="0.3">
      <c r="A37" s="19" t="s">
        <v>14</v>
      </c>
      <c r="B37" s="46"/>
      <c r="C37" s="9"/>
      <c r="D37" s="58">
        <v>0</v>
      </c>
      <c r="E37" s="19" t="s">
        <v>126</v>
      </c>
      <c r="F37" s="46"/>
      <c r="G37" s="9"/>
      <c r="H37" s="58">
        <v>0</v>
      </c>
    </row>
    <row r="38" spans="1:8" ht="55.2" x14ac:dyDescent="0.3">
      <c r="A38" s="19" t="s">
        <v>15</v>
      </c>
      <c r="B38" s="88" t="s">
        <v>172</v>
      </c>
      <c r="C38" s="9"/>
      <c r="D38" s="58">
        <v>70000</v>
      </c>
      <c r="E38" s="19" t="s">
        <v>127</v>
      </c>
      <c r="F38" s="88" t="s">
        <v>171</v>
      </c>
      <c r="G38" s="9"/>
      <c r="H38" s="58">
        <v>30000</v>
      </c>
    </row>
    <row r="39" spans="1:8" ht="27.6" x14ac:dyDescent="0.3">
      <c r="A39" s="19" t="s">
        <v>17</v>
      </c>
      <c r="B39" s="88" t="s">
        <v>170</v>
      </c>
      <c r="C39" s="9"/>
      <c r="D39" s="58">
        <v>325000</v>
      </c>
    </row>
    <row r="40" spans="1:8" ht="30" customHeight="1" x14ac:dyDescent="0.3">
      <c r="A40" s="112" t="s">
        <v>10</v>
      </c>
      <c r="B40" s="112"/>
      <c r="C40" s="112"/>
      <c r="D40" s="112"/>
      <c r="E40" s="112" t="s">
        <v>10</v>
      </c>
      <c r="F40" s="112"/>
      <c r="G40" s="112"/>
      <c r="H40" s="112"/>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B1:D1"/>
    <mergeCell ref="B2:D2"/>
    <mergeCell ref="B3:D3"/>
    <mergeCell ref="B4:D4"/>
    <mergeCell ref="A40:D40"/>
    <mergeCell ref="A10:D10"/>
    <mergeCell ref="A27:D27"/>
    <mergeCell ref="A34:D34"/>
    <mergeCell ref="B5:D5"/>
    <mergeCell ref="A7:D7"/>
    <mergeCell ref="D8:D9"/>
    <mergeCell ref="A8:A9"/>
    <mergeCell ref="B8:B9"/>
    <mergeCell ref="C8:C9"/>
  </mergeCells>
  <pageMargins left="0.7" right="0.7" top="0.75" bottom="0.75" header="0.3" footer="0.3"/>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8" zoomScale="90" zoomScaleNormal="100" zoomScaleSheetLayoutView="90" workbookViewId="0">
      <selection activeCell="D14" sqref="D14"/>
    </sheetView>
  </sheetViews>
  <sheetFormatPr defaultRowHeight="14.4" x14ac:dyDescent="0.3"/>
  <cols>
    <col min="1" max="1" width="48.33203125" customWidth="1"/>
    <col min="2" max="2" width="26.88671875" customWidth="1"/>
  </cols>
  <sheetData>
    <row r="1" spans="1:2" ht="101.4" customHeight="1" thickBot="1" x14ac:dyDescent="0.35">
      <c r="A1" s="7" t="s">
        <v>143</v>
      </c>
      <c r="B1" s="96" t="s">
        <v>190</v>
      </c>
    </row>
    <row r="2" spans="1:2" x14ac:dyDescent="0.3">
      <c r="A2" s="5"/>
      <c r="B2" s="6"/>
    </row>
    <row r="3" spans="1:2" ht="30.6" customHeight="1" x14ac:dyDescent="0.3">
      <c r="A3" s="143" t="s">
        <v>101</v>
      </c>
      <c r="B3" s="144"/>
    </row>
    <row r="4" spans="1:2" ht="64.5" customHeight="1" x14ac:dyDescent="0.3">
      <c r="A4" s="64" t="s">
        <v>98</v>
      </c>
      <c r="B4" s="63" t="s">
        <v>155</v>
      </c>
    </row>
    <row r="5" spans="1:2" ht="28.8" x14ac:dyDescent="0.3">
      <c r="A5" s="64" t="s">
        <v>99</v>
      </c>
      <c r="B5" s="63" t="s">
        <v>156</v>
      </c>
    </row>
    <row r="6" spans="1:2" ht="28.8" x14ac:dyDescent="0.3">
      <c r="A6" s="64" t="s">
        <v>134</v>
      </c>
      <c r="B6" s="63" t="s">
        <v>157</v>
      </c>
    </row>
    <row r="7" spans="1:2" ht="38.4" customHeight="1" x14ac:dyDescent="0.3">
      <c r="A7" s="64" t="s">
        <v>109</v>
      </c>
      <c r="B7" s="63" t="s">
        <v>187</v>
      </c>
    </row>
    <row r="8" spans="1:2" ht="25.2" customHeight="1" x14ac:dyDescent="0.3">
      <c r="A8" s="64" t="s">
        <v>108</v>
      </c>
      <c r="B8" s="63" t="s">
        <v>188</v>
      </c>
    </row>
    <row r="9" spans="1:2" ht="45.6" customHeight="1" x14ac:dyDescent="0.3">
      <c r="A9" s="143" t="s">
        <v>97</v>
      </c>
      <c r="B9" s="144"/>
    </row>
    <row r="10" spans="1:2" ht="48" customHeight="1" x14ac:dyDescent="0.3">
      <c r="A10" s="53" t="s">
        <v>95</v>
      </c>
      <c r="B10" s="31" t="s">
        <v>153</v>
      </c>
    </row>
    <row r="11" spans="1:2" ht="41.4" customHeight="1" x14ac:dyDescent="0.3">
      <c r="A11" s="53" t="s">
        <v>135</v>
      </c>
      <c r="B11" s="31" t="s">
        <v>154</v>
      </c>
    </row>
    <row r="12" spans="1:2" ht="141" customHeight="1" x14ac:dyDescent="0.3">
      <c r="A12" s="53" t="s">
        <v>96</v>
      </c>
      <c r="B12" s="63" t="s">
        <v>158</v>
      </c>
    </row>
    <row r="13" spans="1:2" ht="51" customHeight="1" x14ac:dyDescent="0.3">
      <c r="A13" s="53" t="s">
        <v>136</v>
      </c>
      <c r="B13" s="63" t="s">
        <v>159</v>
      </c>
    </row>
    <row r="14" spans="1:2" ht="28.8" x14ac:dyDescent="0.3">
      <c r="A14" s="68" t="s">
        <v>110</v>
      </c>
      <c r="B14" s="99" t="s">
        <v>173</v>
      </c>
    </row>
  </sheetData>
  <mergeCells count="2">
    <mergeCell ref="A9:B9"/>
    <mergeCell ref="A3:B3"/>
  </mergeCells>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70" workbookViewId="0">
      <selection activeCell="H22" sqref="H22"/>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143</v>
      </c>
      <c r="B1" s="149" t="s">
        <v>190</v>
      </c>
      <c r="C1" s="150"/>
      <c r="D1" s="150"/>
    </row>
    <row r="2" spans="1:10" ht="21.75" customHeight="1" x14ac:dyDescent="0.3">
      <c r="A2" s="5"/>
      <c r="B2" s="6"/>
      <c r="C2" s="6"/>
      <c r="D2" s="6"/>
    </row>
    <row r="3" spans="1:10" s="4" customFormat="1" ht="18" customHeight="1" x14ac:dyDescent="0.3">
      <c r="A3" s="116" t="s">
        <v>24</v>
      </c>
      <c r="B3" s="116"/>
      <c r="C3" s="116"/>
      <c r="D3" s="116"/>
    </row>
    <row r="4" spans="1:10" s="4" customFormat="1" ht="36" customHeight="1" x14ac:dyDescent="0.3">
      <c r="A4" s="85" t="s">
        <v>145</v>
      </c>
      <c r="B4" s="31">
        <v>1963</v>
      </c>
      <c r="C4" s="83"/>
      <c r="D4" s="101" t="s">
        <v>178</v>
      </c>
    </row>
    <row r="5" spans="1:10" ht="36.75" customHeight="1" x14ac:dyDescent="0.3">
      <c r="A5" s="25" t="s">
        <v>25</v>
      </c>
      <c r="B5" s="31">
        <v>1931</v>
      </c>
      <c r="C5" s="29"/>
      <c r="D5" s="22"/>
    </row>
    <row r="6" spans="1:10" x14ac:dyDescent="0.3">
      <c r="A6" s="23" t="s">
        <v>26</v>
      </c>
      <c r="B6" s="31">
        <v>85</v>
      </c>
      <c r="C6" s="29"/>
      <c r="D6" s="10"/>
      <c r="E6" s="47"/>
    </row>
    <row r="7" spans="1:10" x14ac:dyDescent="0.3">
      <c r="A7" s="23" t="s">
        <v>27</v>
      </c>
      <c r="B7" s="31">
        <v>1676</v>
      </c>
      <c r="C7" s="30">
        <f>B7/B5</f>
        <v>0.86794407042982913</v>
      </c>
      <c r="D7" s="10"/>
      <c r="E7" s="47"/>
    </row>
    <row r="8" spans="1:10" ht="28.8" x14ac:dyDescent="0.3">
      <c r="A8" s="23" t="s">
        <v>28</v>
      </c>
      <c r="B8" s="31">
        <v>1901</v>
      </c>
      <c r="C8" s="30">
        <f>B8/B5</f>
        <v>0.98446400828586222</v>
      </c>
      <c r="D8" s="11"/>
      <c r="E8" s="47"/>
    </row>
    <row r="9" spans="1:10" ht="41.4" x14ac:dyDescent="0.3">
      <c r="A9" s="27"/>
      <c r="B9" s="12"/>
      <c r="C9" s="28" t="s">
        <v>90</v>
      </c>
      <c r="D9" s="28" t="s">
        <v>91</v>
      </c>
      <c r="E9" s="59"/>
      <c r="G9" s="151"/>
      <c r="H9" s="151"/>
      <c r="I9" s="151"/>
      <c r="J9" s="151"/>
    </row>
    <row r="10" spans="1:10" ht="15.6" x14ac:dyDescent="0.3">
      <c r="A10" s="25" t="s">
        <v>29</v>
      </c>
      <c r="B10" s="89">
        <f>B11+B12</f>
        <v>16.995000000000001</v>
      </c>
      <c r="C10" s="93">
        <f>C11+C12</f>
        <v>0.77500000000000002</v>
      </c>
      <c r="D10" s="21">
        <f t="shared" ref="D10" si="0">D11+D12</f>
        <v>0</v>
      </c>
      <c r="E10" s="47"/>
    </row>
    <row r="11" spans="1:10" x14ac:dyDescent="0.3">
      <c r="A11" s="23" t="s">
        <v>30</v>
      </c>
      <c r="B11" s="87">
        <f>14.56+0.775</f>
        <v>15.335000000000001</v>
      </c>
      <c r="C11" s="92">
        <v>0.77500000000000002</v>
      </c>
      <c r="D11" s="31">
        <v>0</v>
      </c>
      <c r="E11" s="47"/>
    </row>
    <row r="12" spans="1:10" x14ac:dyDescent="0.3">
      <c r="A12" s="23" t="s">
        <v>31</v>
      </c>
      <c r="B12" s="87">
        <v>1.66</v>
      </c>
      <c r="C12" s="31">
        <v>0</v>
      </c>
      <c r="D12" s="31">
        <v>0</v>
      </c>
      <c r="E12" s="47"/>
    </row>
    <row r="13" spans="1:10" ht="15.6" x14ac:dyDescent="0.3">
      <c r="A13" s="26" t="s">
        <v>32</v>
      </c>
      <c r="B13" s="31">
        <v>9</v>
      </c>
      <c r="C13" s="29"/>
      <c r="D13" s="29"/>
      <c r="E13" s="47"/>
    </row>
    <row r="14" spans="1:10" x14ac:dyDescent="0.3">
      <c r="A14" s="19" t="s">
        <v>33</v>
      </c>
      <c r="B14" s="31">
        <v>0</v>
      </c>
      <c r="C14" s="29"/>
      <c r="D14" s="29"/>
      <c r="E14" s="47"/>
    </row>
    <row r="15" spans="1:10" x14ac:dyDescent="0.3">
      <c r="A15" s="24" t="s">
        <v>34</v>
      </c>
      <c r="B15" s="31">
        <v>9</v>
      </c>
      <c r="C15" s="29"/>
      <c r="D15" s="29"/>
      <c r="E15" s="47"/>
    </row>
    <row r="16" spans="1:10" ht="15.6" x14ac:dyDescent="0.3">
      <c r="A16" s="25" t="s">
        <v>79</v>
      </c>
      <c r="B16" s="58">
        <v>5</v>
      </c>
      <c r="C16" s="152" t="s">
        <v>163</v>
      </c>
      <c r="D16" s="153"/>
    </row>
    <row r="17" spans="1:8" ht="15.6" x14ac:dyDescent="0.3">
      <c r="A17" s="25" t="s">
        <v>137</v>
      </c>
      <c r="B17" s="58">
        <v>15</v>
      </c>
      <c r="C17" s="60"/>
      <c r="D17" s="60"/>
      <c r="E17" s="59"/>
    </row>
    <row r="18" spans="1:8" ht="45.6" customHeight="1" x14ac:dyDescent="0.3">
      <c r="A18" s="32" t="s">
        <v>92</v>
      </c>
      <c r="B18" s="31">
        <v>0</v>
      </c>
      <c r="C18" s="152" t="s">
        <v>164</v>
      </c>
      <c r="D18" s="153"/>
    </row>
    <row r="19" spans="1:8" ht="68.25" customHeight="1" x14ac:dyDescent="0.3">
      <c r="A19" s="32" t="s">
        <v>144</v>
      </c>
      <c r="B19" s="34"/>
      <c r="C19" s="152" t="s">
        <v>191</v>
      </c>
      <c r="D19" s="153"/>
    </row>
    <row r="20" spans="1:8" ht="46.5" customHeight="1" x14ac:dyDescent="0.3">
      <c r="A20" s="32" t="s">
        <v>85</v>
      </c>
      <c r="B20" s="34">
        <v>1</v>
      </c>
      <c r="C20" s="152" t="s">
        <v>165</v>
      </c>
      <c r="D20" s="153"/>
    </row>
    <row r="21" spans="1:8" ht="31.2" x14ac:dyDescent="0.3">
      <c r="A21" s="32" t="s">
        <v>86</v>
      </c>
      <c r="B21" s="43">
        <v>122302.43</v>
      </c>
      <c r="C21" s="29"/>
      <c r="D21" s="29"/>
      <c r="E21" s="38"/>
    </row>
    <row r="22" spans="1:8" ht="109.2" x14ac:dyDescent="0.3">
      <c r="A22" s="32" t="s">
        <v>100</v>
      </c>
      <c r="B22" s="33" t="s">
        <v>147</v>
      </c>
      <c r="C22" s="152" t="s">
        <v>166</v>
      </c>
      <c r="D22" s="153"/>
    </row>
    <row r="23" spans="1:8" ht="15.6" x14ac:dyDescent="0.3">
      <c r="A23" s="148" t="s">
        <v>67</v>
      </c>
      <c r="B23" s="148"/>
      <c r="C23" s="148"/>
      <c r="D23" s="148"/>
    </row>
    <row r="24" spans="1:8" ht="31.2" x14ac:dyDescent="0.3">
      <c r="A24" s="25" t="s">
        <v>68</v>
      </c>
      <c r="B24" s="31">
        <v>1956</v>
      </c>
      <c r="C24" s="29"/>
      <c r="D24" s="22"/>
    </row>
    <row r="25" spans="1:8" x14ac:dyDescent="0.3">
      <c r="A25" s="23" t="s">
        <v>26</v>
      </c>
      <c r="B25" s="31">
        <v>96</v>
      </c>
      <c r="C25" s="29"/>
      <c r="D25" s="10"/>
    </row>
    <row r="26" spans="1:8" x14ac:dyDescent="0.3">
      <c r="A26" s="23" t="s">
        <v>27</v>
      </c>
      <c r="B26" s="31">
        <v>1709</v>
      </c>
      <c r="C26" s="30">
        <f>B26/B24</f>
        <v>0.87372188139059304</v>
      </c>
      <c r="D26" s="10"/>
    </row>
    <row r="27" spans="1:8" ht="28.8" x14ac:dyDescent="0.3">
      <c r="A27" s="23" t="s">
        <v>28</v>
      </c>
      <c r="B27" s="31">
        <v>1926</v>
      </c>
      <c r="C27" s="30">
        <f>B27/B24</f>
        <v>0.98466257668711654</v>
      </c>
      <c r="D27" s="11"/>
    </row>
    <row r="28" spans="1:8" ht="41.4" x14ac:dyDescent="0.3">
      <c r="A28" s="27"/>
      <c r="B28" s="12"/>
      <c r="C28" s="28" t="s">
        <v>90</v>
      </c>
      <c r="D28" s="28" t="s">
        <v>91</v>
      </c>
      <c r="E28" s="59"/>
    </row>
    <row r="29" spans="1:8" ht="19.2" customHeight="1" x14ac:dyDescent="0.3">
      <c r="A29" s="25" t="s">
        <v>69</v>
      </c>
      <c r="B29" s="90">
        <f>15.61+3.03</f>
        <v>18.64</v>
      </c>
      <c r="C29" s="58">
        <v>3.03</v>
      </c>
      <c r="D29" s="58">
        <v>0</v>
      </c>
    </row>
    <row r="30" spans="1:8" ht="19.2" customHeight="1" x14ac:dyDescent="0.3">
      <c r="A30" s="25" t="s">
        <v>79</v>
      </c>
      <c r="B30" s="58">
        <v>9</v>
      </c>
      <c r="C30" s="102"/>
      <c r="D30" s="103"/>
      <c r="E30" s="61"/>
    </row>
    <row r="31" spans="1:8" ht="37.200000000000003" customHeight="1" x14ac:dyDescent="0.3">
      <c r="A31" s="25" t="s">
        <v>138</v>
      </c>
      <c r="B31" s="58">
        <v>31</v>
      </c>
      <c r="C31" s="145" t="s">
        <v>192</v>
      </c>
      <c r="D31" s="146"/>
      <c r="E31" s="146"/>
      <c r="F31" s="146"/>
      <c r="G31" s="146"/>
      <c r="H31" s="147"/>
    </row>
    <row r="32" spans="1:8" ht="63" customHeight="1" x14ac:dyDescent="0.3">
      <c r="A32" s="56" t="s">
        <v>74</v>
      </c>
      <c r="B32" s="36" t="s">
        <v>37</v>
      </c>
      <c r="C32" s="36" t="s">
        <v>38</v>
      </c>
      <c r="D32" s="36" t="s">
        <v>40</v>
      </c>
      <c r="E32" s="36" t="s">
        <v>70</v>
      </c>
      <c r="F32" s="36" t="s">
        <v>41</v>
      </c>
      <c r="G32" s="36" t="s">
        <v>55</v>
      </c>
      <c r="H32" s="36" t="s">
        <v>76</v>
      </c>
    </row>
    <row r="33" spans="1:9" ht="43.2" x14ac:dyDescent="0.3">
      <c r="A33" s="39" t="s">
        <v>174</v>
      </c>
      <c r="B33" s="43" t="s">
        <v>148</v>
      </c>
      <c r="C33" s="43">
        <v>2011</v>
      </c>
      <c r="D33" s="43">
        <v>500</v>
      </c>
      <c r="E33" s="43">
        <v>55763</v>
      </c>
      <c r="F33" s="43">
        <v>20</v>
      </c>
      <c r="G33" s="43">
        <v>16</v>
      </c>
      <c r="H33" s="43">
        <v>29408.86</v>
      </c>
      <c r="I33" s="47"/>
    </row>
    <row r="34" spans="1:9" x14ac:dyDescent="0.3">
      <c r="A34" s="39" t="s">
        <v>71</v>
      </c>
      <c r="B34" s="43"/>
      <c r="C34" s="43"/>
      <c r="D34" s="43"/>
      <c r="E34" s="43"/>
      <c r="F34" s="43"/>
      <c r="G34" s="43"/>
      <c r="H34" s="43"/>
    </row>
    <row r="35" spans="1:9" x14ac:dyDescent="0.3">
      <c r="A35" s="39" t="s">
        <v>72</v>
      </c>
      <c r="B35" s="43"/>
      <c r="C35" s="43"/>
      <c r="D35" s="43"/>
      <c r="E35" s="43"/>
      <c r="F35" s="43"/>
      <c r="G35" s="43"/>
      <c r="H35" s="43"/>
    </row>
    <row r="36" spans="1:9" ht="57.6" x14ac:dyDescent="0.3">
      <c r="A36" s="56" t="s">
        <v>78</v>
      </c>
      <c r="B36" s="36" t="s">
        <v>37</v>
      </c>
      <c r="C36" s="36" t="s">
        <v>38</v>
      </c>
      <c r="D36" s="36" t="s">
        <v>40</v>
      </c>
      <c r="E36" s="36" t="s">
        <v>80</v>
      </c>
      <c r="F36" s="36" t="s">
        <v>41</v>
      </c>
      <c r="G36" s="36" t="s">
        <v>55</v>
      </c>
      <c r="H36" s="36" t="s">
        <v>77</v>
      </c>
    </row>
    <row r="37" spans="1:9" ht="43.2" x14ac:dyDescent="0.3">
      <c r="A37" s="39" t="s">
        <v>174</v>
      </c>
      <c r="B37" s="43" t="s">
        <v>148</v>
      </c>
      <c r="C37" s="43">
        <v>2011</v>
      </c>
      <c r="D37" s="43">
        <v>500</v>
      </c>
      <c r="E37" s="43">
        <v>53764</v>
      </c>
      <c r="F37" s="43">
        <v>20</v>
      </c>
      <c r="G37" s="43">
        <v>16</v>
      </c>
      <c r="H37" s="43" t="s">
        <v>189</v>
      </c>
      <c r="I37" s="47"/>
    </row>
    <row r="38" spans="1:9" x14ac:dyDescent="0.3">
      <c r="A38" s="39" t="s">
        <v>71</v>
      </c>
      <c r="B38" s="43"/>
      <c r="C38" s="43"/>
      <c r="D38" s="43"/>
      <c r="E38" s="43"/>
      <c r="F38" s="43"/>
      <c r="G38" s="43"/>
      <c r="H38" s="43"/>
    </row>
    <row r="39" spans="1:9" x14ac:dyDescent="0.3">
      <c r="A39" s="39" t="s">
        <v>72</v>
      </c>
      <c r="B39" s="43"/>
      <c r="C39" s="43"/>
      <c r="D39" s="43"/>
      <c r="E39" s="43"/>
      <c r="F39" s="43"/>
      <c r="G39" s="43"/>
      <c r="H39" s="43"/>
    </row>
    <row r="40" spans="1:9" ht="57.6" x14ac:dyDescent="0.3">
      <c r="A40" s="56" t="s">
        <v>73</v>
      </c>
      <c r="B40" s="36" t="s">
        <v>37</v>
      </c>
      <c r="C40" s="36" t="s">
        <v>38</v>
      </c>
      <c r="D40" s="36" t="s">
        <v>75</v>
      </c>
      <c r="E40" s="36" t="s">
        <v>41</v>
      </c>
      <c r="F40" s="36" t="s">
        <v>55</v>
      </c>
      <c r="G40" s="36" t="s">
        <v>81</v>
      </c>
    </row>
    <row r="41" spans="1:9" ht="43.2" x14ac:dyDescent="0.3">
      <c r="A41" s="39" t="s">
        <v>174</v>
      </c>
      <c r="B41" s="43" t="s">
        <v>148</v>
      </c>
      <c r="C41" s="43">
        <v>2011</v>
      </c>
      <c r="D41" s="43">
        <v>500</v>
      </c>
      <c r="E41" s="43">
        <v>20</v>
      </c>
      <c r="F41" s="43">
        <v>16</v>
      </c>
      <c r="G41" s="43" t="s">
        <v>189</v>
      </c>
      <c r="H41" s="47"/>
    </row>
    <row r="42" spans="1:9" x14ac:dyDescent="0.3">
      <c r="A42" s="39" t="s">
        <v>71</v>
      </c>
      <c r="B42" s="43"/>
      <c r="C42" s="43"/>
      <c r="D42" s="43"/>
      <c r="E42" s="43"/>
      <c r="F42" s="43"/>
      <c r="G42" s="43"/>
      <c r="H42" s="37"/>
    </row>
    <row r="43" spans="1:9" x14ac:dyDescent="0.3">
      <c r="A43" s="39" t="s">
        <v>72</v>
      </c>
      <c r="B43" s="43"/>
      <c r="C43" s="43"/>
      <c r="D43" s="43"/>
      <c r="E43" s="43"/>
      <c r="F43" s="43"/>
      <c r="G43" s="43"/>
      <c r="H43" s="37"/>
    </row>
    <row r="44" spans="1:9" x14ac:dyDescent="0.3">
      <c r="H44" s="4"/>
    </row>
  </sheetData>
  <mergeCells count="10">
    <mergeCell ref="C31:H31"/>
    <mergeCell ref="A23:D23"/>
    <mergeCell ref="B1:D1"/>
    <mergeCell ref="A3:D3"/>
    <mergeCell ref="G9:J9"/>
    <mergeCell ref="C16:D16"/>
    <mergeCell ref="C18:D18"/>
    <mergeCell ref="C19:D19"/>
    <mergeCell ref="C20:D20"/>
    <mergeCell ref="C22:D22"/>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9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5.88671875" customWidth="1"/>
    <col min="12" max="12" width="42.44140625" customWidth="1"/>
    <col min="13" max="13" width="22.5546875" customWidth="1"/>
  </cols>
  <sheetData>
    <row r="1" spans="1:11" ht="49.5" customHeight="1" thickBot="1" x14ac:dyDescent="0.35">
      <c r="A1" s="7" t="s">
        <v>143</v>
      </c>
      <c r="B1" s="160" t="str">
        <f>Ūdenssaimniec_ESOŠS_VĒRTĒJUMS!B1</f>
        <v>VARAKĻĀNI</v>
      </c>
      <c r="C1" s="161"/>
      <c r="D1" s="161"/>
      <c r="E1" s="77"/>
      <c r="F1" s="59"/>
    </row>
    <row r="2" spans="1:11" ht="21.75" customHeight="1" x14ac:dyDescent="0.3">
      <c r="A2" s="5"/>
      <c r="B2" s="6"/>
      <c r="C2" s="6"/>
      <c r="D2" s="6"/>
      <c r="E2" s="6"/>
    </row>
    <row r="3" spans="1:11" s="4" customFormat="1" ht="18" customHeight="1" x14ac:dyDescent="0.3">
      <c r="A3" s="116" t="s">
        <v>35</v>
      </c>
      <c r="B3" s="116"/>
      <c r="C3" s="116"/>
      <c r="D3" s="116"/>
      <c r="E3" s="78"/>
    </row>
    <row r="4" spans="1:11" ht="29.4" customHeight="1" x14ac:dyDescent="0.3">
      <c r="A4" s="42" t="s">
        <v>43</v>
      </c>
      <c r="B4" s="31">
        <v>56341</v>
      </c>
      <c r="C4" s="29"/>
      <c r="D4" s="22"/>
      <c r="E4" s="79"/>
    </row>
    <row r="5" spans="1:11" ht="28.8" x14ac:dyDescent="0.3">
      <c r="A5" s="23" t="s">
        <v>36</v>
      </c>
      <c r="B5" s="31">
        <v>55761</v>
      </c>
      <c r="C5" s="35">
        <f>B5/B4</f>
        <v>0.98970554303260505</v>
      </c>
      <c r="D5" s="10"/>
      <c r="E5" s="80"/>
    </row>
    <row r="6" spans="1:11" ht="28.8" x14ac:dyDescent="0.3">
      <c r="A6" s="23" t="s">
        <v>87</v>
      </c>
      <c r="B6" s="31">
        <v>580</v>
      </c>
      <c r="C6" s="30">
        <f>B6/B4</f>
        <v>1.029445696739497E-2</v>
      </c>
      <c r="D6" s="10"/>
      <c r="E6" s="80"/>
      <c r="F6" s="59"/>
    </row>
    <row r="7" spans="1:11" ht="43.2" x14ac:dyDescent="0.3">
      <c r="A7" s="62" t="s">
        <v>94</v>
      </c>
      <c r="B7" s="36" t="s">
        <v>37</v>
      </c>
      <c r="C7" s="36" t="s">
        <v>38</v>
      </c>
      <c r="D7" s="36" t="s">
        <v>40</v>
      </c>
      <c r="E7" s="36" t="s">
        <v>139</v>
      </c>
      <c r="F7" s="36" t="s">
        <v>42</v>
      </c>
      <c r="G7" s="36" t="s">
        <v>41</v>
      </c>
      <c r="H7" s="36" t="s">
        <v>55</v>
      </c>
      <c r="I7" s="36" t="s">
        <v>44</v>
      </c>
      <c r="J7" s="36" t="s">
        <v>53</v>
      </c>
      <c r="K7" s="36" t="s">
        <v>54</v>
      </c>
    </row>
    <row r="8" spans="1:11" s="38" customFormat="1" ht="57.6" x14ac:dyDescent="0.3">
      <c r="A8" s="39" t="s">
        <v>152</v>
      </c>
      <c r="B8" s="43" t="s">
        <v>148</v>
      </c>
      <c r="C8" s="43">
        <v>2011</v>
      </c>
      <c r="D8" s="43">
        <v>400</v>
      </c>
      <c r="E8" s="43">
        <v>3630</v>
      </c>
      <c r="F8" s="43">
        <v>65197</v>
      </c>
      <c r="G8" s="43">
        <v>20</v>
      </c>
      <c r="H8" s="43">
        <v>16</v>
      </c>
      <c r="I8" s="43">
        <v>75932</v>
      </c>
      <c r="J8" s="91" t="s">
        <v>161</v>
      </c>
      <c r="K8" s="44" t="s">
        <v>151</v>
      </c>
    </row>
    <row r="9" spans="1:11" s="38" customFormat="1" ht="30" customHeight="1" x14ac:dyDescent="0.3">
      <c r="A9" s="39" t="s">
        <v>45</v>
      </c>
      <c r="B9" s="43"/>
      <c r="C9" s="43"/>
      <c r="D9" s="43"/>
      <c r="E9" s="43"/>
      <c r="F9" s="43"/>
      <c r="G9" s="43"/>
      <c r="H9" s="43"/>
      <c r="I9" s="154" t="s">
        <v>160</v>
      </c>
      <c r="J9" s="155"/>
      <c r="K9" s="156"/>
    </row>
    <row r="10" spans="1:11" s="38" customFormat="1" ht="53.4" customHeight="1" x14ac:dyDescent="0.3">
      <c r="A10" s="39" t="s">
        <v>46</v>
      </c>
      <c r="B10" s="43"/>
      <c r="C10" s="43"/>
      <c r="D10" s="43"/>
      <c r="E10" s="43"/>
      <c r="F10" s="43"/>
      <c r="G10" s="43"/>
      <c r="H10" s="43"/>
      <c r="I10" s="157"/>
      <c r="J10" s="158"/>
      <c r="K10" s="159"/>
    </row>
    <row r="11" spans="1:11" s="38" customFormat="1" ht="77.400000000000006" customHeight="1" x14ac:dyDescent="0.3">
      <c r="A11" s="86" t="s">
        <v>146</v>
      </c>
      <c r="B11" s="168" t="s">
        <v>162</v>
      </c>
      <c r="C11" s="169"/>
      <c r="D11" s="37"/>
      <c r="E11" s="37"/>
      <c r="F11" s="37"/>
      <c r="G11" s="37"/>
      <c r="H11" s="37"/>
      <c r="I11" s="37"/>
      <c r="J11" s="84"/>
      <c r="K11" s="84"/>
    </row>
    <row r="12" spans="1:11" s="38" customFormat="1" x14ac:dyDescent="0.3">
      <c r="A12" s="37"/>
      <c r="B12" s="37"/>
      <c r="C12" s="37"/>
      <c r="D12" s="37"/>
      <c r="E12" s="37"/>
      <c r="F12" s="37"/>
      <c r="G12" s="37"/>
      <c r="H12" s="37"/>
      <c r="I12" s="37"/>
      <c r="J12" s="84"/>
      <c r="K12" s="84"/>
    </row>
    <row r="13" spans="1:11" ht="46.95" customHeight="1" x14ac:dyDescent="0.3">
      <c r="A13" s="36" t="s">
        <v>39</v>
      </c>
      <c r="B13" s="36" t="s">
        <v>82</v>
      </c>
      <c r="C13" s="36" t="s">
        <v>140</v>
      </c>
      <c r="D13" s="36" t="s">
        <v>47</v>
      </c>
      <c r="F13" s="38"/>
    </row>
    <row r="14" spans="1:11" x14ac:dyDescent="0.3">
      <c r="A14" s="162" t="s">
        <v>152</v>
      </c>
      <c r="B14" s="40" t="s">
        <v>48</v>
      </c>
      <c r="C14" s="45">
        <v>1212</v>
      </c>
      <c r="D14" s="45">
        <v>14.25</v>
      </c>
      <c r="F14" s="38"/>
    </row>
    <row r="15" spans="1:11" x14ac:dyDescent="0.3">
      <c r="A15" s="163"/>
      <c r="B15" s="40" t="s">
        <v>49</v>
      </c>
      <c r="C15" s="45">
        <v>1756</v>
      </c>
      <c r="D15" s="45">
        <v>51.83</v>
      </c>
      <c r="F15" s="38"/>
    </row>
    <row r="16" spans="1:11" x14ac:dyDescent="0.3">
      <c r="A16" s="163"/>
      <c r="B16" s="40" t="s">
        <v>50</v>
      </c>
      <c r="C16" s="45">
        <v>1197</v>
      </c>
      <c r="D16" s="45">
        <v>8.8000000000000007</v>
      </c>
      <c r="F16" s="38"/>
    </row>
    <row r="17" spans="1:6" x14ac:dyDescent="0.3">
      <c r="A17" s="163"/>
      <c r="B17" s="40" t="s">
        <v>51</v>
      </c>
      <c r="C17" s="45">
        <v>89.45</v>
      </c>
      <c r="D17" s="45">
        <v>20.38</v>
      </c>
      <c r="F17" s="38"/>
    </row>
    <row r="18" spans="1:6" x14ac:dyDescent="0.3">
      <c r="A18" s="163"/>
      <c r="B18" s="40" t="s">
        <v>52</v>
      </c>
      <c r="C18" s="45">
        <v>11.41</v>
      </c>
      <c r="D18" s="45">
        <v>5.19</v>
      </c>
      <c r="F18" s="38"/>
    </row>
    <row r="19" spans="1:6" ht="28.8" x14ac:dyDescent="0.3">
      <c r="A19" s="164"/>
      <c r="B19" s="82" t="s">
        <v>141</v>
      </c>
      <c r="C19" s="45">
        <v>3630</v>
      </c>
      <c r="D19" s="29"/>
      <c r="E19" s="81"/>
      <c r="F19" s="38"/>
    </row>
    <row r="20" spans="1:6" ht="29.4" customHeight="1" x14ac:dyDescent="0.3">
      <c r="A20" s="165" t="s">
        <v>45</v>
      </c>
      <c r="B20" s="41" t="s">
        <v>48</v>
      </c>
      <c r="C20" s="46"/>
      <c r="D20" s="46"/>
      <c r="E20" s="81"/>
      <c r="F20" s="38"/>
    </row>
    <row r="21" spans="1:6" x14ac:dyDescent="0.3">
      <c r="A21" s="166"/>
      <c r="B21" s="41" t="s">
        <v>49</v>
      </c>
      <c r="C21" s="46"/>
      <c r="D21" s="46"/>
      <c r="E21" s="81"/>
      <c r="F21" s="38"/>
    </row>
    <row r="22" spans="1:6" x14ac:dyDescent="0.3">
      <c r="A22" s="166"/>
      <c r="B22" s="41" t="s">
        <v>50</v>
      </c>
      <c r="C22" s="46"/>
      <c r="D22" s="46"/>
      <c r="E22" s="81"/>
      <c r="F22" s="38"/>
    </row>
    <row r="23" spans="1:6" x14ac:dyDescent="0.3">
      <c r="A23" s="166"/>
      <c r="B23" s="41" t="s">
        <v>51</v>
      </c>
      <c r="C23" s="46"/>
      <c r="D23" s="46"/>
      <c r="E23" s="81"/>
      <c r="F23" s="38"/>
    </row>
    <row r="24" spans="1:6" x14ac:dyDescent="0.3">
      <c r="A24" s="166"/>
      <c r="B24" s="41" t="s">
        <v>52</v>
      </c>
      <c r="C24" s="46"/>
      <c r="D24" s="46"/>
      <c r="E24" s="81"/>
      <c r="F24" s="38"/>
    </row>
    <row r="25" spans="1:6" ht="28.8" x14ac:dyDescent="0.3">
      <c r="A25" s="167"/>
      <c r="B25" s="82" t="s">
        <v>141</v>
      </c>
      <c r="C25" s="46"/>
      <c r="D25" s="29"/>
    </row>
  </sheetData>
  <mergeCells count="6">
    <mergeCell ref="I9:K10"/>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G10" sqref="G10"/>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60" t="str">
        <f>Ūdenssaimniec_ESOŠS_VĒRTĒJUMS!B1</f>
        <v>VARAKĻĀNI</v>
      </c>
      <c r="C1" s="161"/>
      <c r="D1" s="59"/>
    </row>
    <row r="2" spans="1:4" ht="21.75" customHeight="1" x14ac:dyDescent="0.3">
      <c r="A2" s="5"/>
      <c r="B2" s="6"/>
      <c r="C2" s="6"/>
    </row>
    <row r="3" spans="1:4" s="4" customFormat="1" ht="18" customHeight="1" x14ac:dyDescent="0.3">
      <c r="A3" s="116" t="s">
        <v>61</v>
      </c>
      <c r="B3" s="116"/>
      <c r="C3" s="116"/>
    </row>
    <row r="4" spans="1:4" s="49" customFormat="1" ht="30" customHeight="1" x14ac:dyDescent="0.3">
      <c r="A4" s="50" t="s">
        <v>59</v>
      </c>
      <c r="B4" s="51" t="s">
        <v>148</v>
      </c>
      <c r="C4" s="29"/>
    </row>
    <row r="5" spans="1:4" s="49" customFormat="1" ht="30" customHeight="1" x14ac:dyDescent="0.3">
      <c r="A5" s="50" t="s">
        <v>60</v>
      </c>
      <c r="B5" s="31">
        <v>1888968</v>
      </c>
      <c r="C5" s="29"/>
    </row>
    <row r="6" spans="1:4" s="49" customFormat="1" ht="48" customHeight="1" x14ac:dyDescent="0.3">
      <c r="A6" s="50" t="s">
        <v>103</v>
      </c>
      <c r="B6" s="31">
        <v>0</v>
      </c>
      <c r="C6" s="29"/>
      <c r="D6" s="48"/>
    </row>
    <row r="7" spans="1:4" s="49" customFormat="1" ht="30" customHeight="1" x14ac:dyDescent="0.3">
      <c r="A7" s="50" t="s">
        <v>102</v>
      </c>
      <c r="B7" s="31">
        <v>0</v>
      </c>
      <c r="C7" s="29"/>
      <c r="D7" s="48"/>
    </row>
    <row r="8" spans="1:4" s="49" customFormat="1" ht="28.8" x14ac:dyDescent="0.3">
      <c r="A8" s="50" t="s">
        <v>83</v>
      </c>
      <c r="B8" s="31"/>
      <c r="C8" s="29"/>
      <c r="D8" s="48"/>
    </row>
    <row r="9" spans="1:4" s="49" customFormat="1" x14ac:dyDescent="0.3">
      <c r="A9" s="54"/>
      <c r="B9" s="55"/>
      <c r="C9" s="55"/>
      <c r="D9" s="48"/>
    </row>
    <row r="10" spans="1:4" ht="29.4" customHeight="1" x14ac:dyDescent="0.3">
      <c r="A10" s="42" t="s">
        <v>56</v>
      </c>
      <c r="B10" s="87">
        <v>1.46</v>
      </c>
      <c r="C10" s="29"/>
      <c r="D10" s="47"/>
    </row>
    <row r="11" spans="1:4" x14ac:dyDescent="0.3">
      <c r="A11" s="23" t="s">
        <v>58</v>
      </c>
      <c r="B11" s="31">
        <v>0</v>
      </c>
      <c r="C11" s="35">
        <f>B11/B10</f>
        <v>0</v>
      </c>
    </row>
    <row r="12" spans="1:4" x14ac:dyDescent="0.3">
      <c r="A12" s="23" t="s">
        <v>57</v>
      </c>
      <c r="B12" s="31">
        <v>0</v>
      </c>
      <c r="C12" s="30">
        <f>B12/B10</f>
        <v>0</v>
      </c>
    </row>
    <row r="13" spans="1:4" ht="43.2" x14ac:dyDescent="0.3">
      <c r="A13" s="52" t="s">
        <v>142</v>
      </c>
      <c r="B13" s="87">
        <v>4.29</v>
      </c>
      <c r="C13" s="100" t="s">
        <v>167</v>
      </c>
    </row>
    <row r="14" spans="1:4" x14ac:dyDescent="0.3">
      <c r="A14" s="52" t="s">
        <v>104</v>
      </c>
      <c r="B14" s="31">
        <v>52121.27</v>
      </c>
      <c r="C14" s="29"/>
    </row>
    <row r="15" spans="1:4" x14ac:dyDescent="0.3">
      <c r="A15" s="67" t="s">
        <v>105</v>
      </c>
      <c r="B15" s="34">
        <v>50356.55</v>
      </c>
      <c r="C15" s="29"/>
    </row>
    <row r="16" spans="1:4" ht="28.8" x14ac:dyDescent="0.3">
      <c r="A16" s="65" t="s">
        <v>65</v>
      </c>
      <c r="B16" s="88" t="s">
        <v>149</v>
      </c>
      <c r="C16" s="66"/>
      <c r="D16" s="47"/>
    </row>
    <row r="17" spans="1:4" ht="41.4" x14ac:dyDescent="0.3">
      <c r="A17" s="65" t="s">
        <v>23</v>
      </c>
      <c r="B17" s="88" t="s">
        <v>150</v>
      </c>
      <c r="C17" s="66"/>
    </row>
    <row r="18" spans="1:4" ht="28.8" x14ac:dyDescent="0.3">
      <c r="A18" s="65" t="s">
        <v>88</v>
      </c>
      <c r="B18" s="46" t="s">
        <v>168</v>
      </c>
      <c r="C18" s="66"/>
      <c r="D18" s="59"/>
    </row>
    <row r="19" spans="1:4" ht="15.6" customHeight="1" x14ac:dyDescent="0.3">
      <c r="A19" s="170" t="s">
        <v>62</v>
      </c>
      <c r="B19" s="171"/>
      <c r="C19" s="170"/>
    </row>
    <row r="20" spans="1:4" x14ac:dyDescent="0.3">
      <c r="A20" s="42" t="s">
        <v>63</v>
      </c>
      <c r="B20" s="87">
        <v>0.88</v>
      </c>
      <c r="C20" s="29"/>
    </row>
    <row r="21" spans="1:4" x14ac:dyDescent="0.3">
      <c r="A21" s="52" t="s">
        <v>106</v>
      </c>
      <c r="B21" s="31">
        <v>30594.61</v>
      </c>
      <c r="C21" s="29"/>
    </row>
    <row r="22" spans="1:4" x14ac:dyDescent="0.3">
      <c r="A22" s="52" t="s">
        <v>107</v>
      </c>
      <c r="B22" s="31">
        <v>29027.62</v>
      </c>
      <c r="C22" s="29"/>
    </row>
    <row r="23" spans="1:4" ht="28.8" x14ac:dyDescent="0.3">
      <c r="A23" s="53" t="s">
        <v>64</v>
      </c>
      <c r="B23" s="88" t="s">
        <v>149</v>
      </c>
      <c r="C23" s="29"/>
    </row>
    <row r="24" spans="1:4" ht="41.4" x14ac:dyDescent="0.3">
      <c r="A24" s="53" t="s">
        <v>23</v>
      </c>
      <c r="B24" s="88" t="s">
        <v>150</v>
      </c>
      <c r="C24" s="29"/>
    </row>
    <row r="25" spans="1:4" ht="28.8" x14ac:dyDescent="0.3">
      <c r="A25" s="53" t="s">
        <v>66</v>
      </c>
      <c r="B25" s="46" t="s">
        <v>168</v>
      </c>
      <c r="C25" s="29"/>
    </row>
    <row r="26" spans="1:4" x14ac:dyDescent="0.3">
      <c r="A26" s="59"/>
    </row>
  </sheetData>
  <mergeCells count="3">
    <mergeCell ref="B1:C1"/>
    <mergeCell ref="A3:C3"/>
    <mergeCell ref="A19:C19"/>
  </mergeCells>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2020-03-23T10:01:29Z</dcterms:modified>
</cp:coreProperties>
</file>