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DE2DC52F-FB6D-426F-9663-F2020D23DA1B}"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 name="Sheet1" sheetId="10" r:id="rId6"/>
  </sheets>
  <definedNames>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7" l="1"/>
  <c r="B8" i="7" s="1"/>
  <c r="H35" i="1" l="1"/>
  <c r="H28" i="1"/>
  <c r="H23" i="1"/>
  <c r="H19" i="1"/>
  <c r="H15" i="1"/>
  <c r="H11" i="1"/>
  <c r="C27" i="7" l="1"/>
  <c r="C26" i="7"/>
  <c r="C12" i="9"/>
  <c r="C11" i="9"/>
  <c r="C5" i="8"/>
  <c r="C6" i="8"/>
  <c r="C10" i="7"/>
  <c r="D10" i="7"/>
  <c r="B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37" authorId="0" shapeId="0" xr:uid="{00000000-0006-0000-0000-000001000000}">
      <text>
        <r>
          <rPr>
            <b/>
            <sz val="9"/>
            <color indexed="81"/>
            <rFont val="Tahoma"/>
            <family val="2"/>
          </rPr>
          <t>Autors:</t>
        </r>
        <r>
          <rPr>
            <sz val="9"/>
            <color indexed="81"/>
            <rFont val="Tahoma"/>
            <family val="2"/>
          </rPr>
          <t xml:space="preserve">
Vēja stacija pie NAI</t>
        </r>
      </text>
    </comment>
    <comment ref="B39" authorId="0" shapeId="0" xr:uid="{00000000-0006-0000-0000-000002000000}">
      <text>
        <r>
          <rPr>
            <b/>
            <sz val="9"/>
            <color indexed="81"/>
            <rFont val="Tahoma"/>
            <family val="2"/>
          </rPr>
          <t>Autors:</t>
        </r>
        <r>
          <rPr>
            <sz val="9"/>
            <color indexed="81"/>
            <rFont val="Tahoma"/>
            <family val="2"/>
          </rPr>
          <t xml:space="preserve">
Dūņu lauks ar jumtu aprikot</t>
        </r>
      </text>
    </comment>
  </commentList>
</comments>
</file>

<file path=xl/sharedStrings.xml><?xml version="1.0" encoding="utf-8"?>
<sst xmlns="http://schemas.openxmlformats.org/spreadsheetml/2006/main" count="269" uniqueCount="194">
  <si>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</si>
  <si>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</si>
  <si>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</si>
  <si>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</si>
  <si>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</si>
  <si>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</si>
  <si>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</si>
  <si>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</si>
  <si>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</si>
  <si>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</si>
  <si>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</si>
  <si>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</si>
  <si>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</si>
  <si>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</si>
  <si>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</si>
  <si>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</si>
  <si>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</si>
  <si>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</si>
  <si>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</si>
  <si>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</si>
  <si>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</si>
  <si>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</si>
  <si>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</si>
  <si>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</si>
  <si>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</si>
  <si>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</si>
  <si>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</si>
  <si>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</si>
  <si>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</si>
  <si>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</si>
  <si>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</si>
  <si>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</si>
  <si>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</si>
  <si>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</si>
  <si>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</si>
  <si>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</si>
  <si>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</si>
  <si>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</si>
  <si>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</si>
  <si>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</si>
  <si>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</si>
  <si>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</si>
  <si>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</si>
  <si>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</si>
  <si>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</si>
  <si>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</si>
  <si>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</si>
  <si>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</si>
  <si>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</si>
  <si>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</si>
  <si>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</si>
  <si>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</si>
  <si>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</si>
  <si>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</si>
  <si>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</si>
  <si>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</si>
  <si>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</si>
  <si>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</si>
  <si>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</si>
  <si>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</si>
  <si>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</si>
  <si>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</si>
  <si>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</si>
  <si>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</si>
  <si>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</si>
  <si>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</si>
  <si>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</si>
  <si>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</si>
  <si>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</si>
  <si>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</si>
  <si>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</si>
  <si>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</si>
  <si>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</si>
  <si>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</si>
  <si>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</si>
  <si>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</si>
  <si>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</si>
  <si>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</si>
  <si>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</si>
  <si>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</si>
  <si>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</si>
  <si>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</si>
  <si>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</si>
  <si>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</si>
  <si>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</si>
  <si>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</si>
  <si>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</si>
  <si>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</si>
  <si>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</si>
  <si>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</si>
  <si>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</si>
  <si>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</si>
  <si>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</si>
  <si>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</si>
  <si>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</si>
  <si>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</si>
  <si>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</si>
  <si>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</si>
  <si>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</si>
  <si>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</si>
  <si>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</si>
  <si>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</si>
  <si>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</si>
  <si>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</si>
  <si>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</si>
  <si>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</si>
  <si>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</si>
  <si>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</si>
  <si>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</si>
  <si>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</si>
  <si>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</si>
  <si>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</si>
  <si>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</si>
  <si>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</si>
  <si>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</si>
  <si>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</si>
  <si>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</si>
  <si>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</si>
  <si>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</si>
  <si>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</si>
  <si>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</si>
  <si>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</si>
  <si>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</si>
  <si>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</si>
  <si>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</si>
  <si>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</si>
  <si>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</si>
  <si>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</si>
  <si>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</si>
  <si>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</si>
  <si>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</si>
  <si>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</si>
  <si>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</si>
  <si>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</si>
  <si>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</si>
  <si>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</si>
  <si>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</si>
  <si>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</si>
  <si>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</si>
  <si>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</si>
  <si>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</si>
  <si>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</si>
  <si>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</si>
  <si>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</si>
  <si>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</si>
  <si>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</si>
  <si>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</si>
  <si>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jā</t>
  </si>
  <si>
    <t>SIA "Salacgrīvas ūdens"</t>
  </si>
  <si>
    <t>Salacgrīva , Sila iela 7</t>
  </si>
  <si>
    <t>SŪ</t>
  </si>
  <si>
    <t>1 (+400 m3 /dnn)</t>
  </si>
  <si>
    <t>līdz 31.12.2021</t>
  </si>
  <si>
    <t>atliktais maksājums uz 12 mēnešiem no SŪ</t>
  </si>
  <si>
    <t>Salacgrīvas pilsētas NAI</t>
  </si>
  <si>
    <t>*</t>
  </si>
  <si>
    <t>Salacgrīva , Pērnavas iela 60b</t>
  </si>
  <si>
    <t>Salacgrīvas pilsētas NAI,  Ganību iela 4a , Salacgrīva</t>
  </si>
  <si>
    <t>jā, 2018.gadā dalībnieku sapulce</t>
  </si>
  <si>
    <t>Pārņemot a/s Brīvais vilnis ražošanas notekūdeņus nepieciešams jaudas palielinājums</t>
  </si>
  <si>
    <t>ieskaitot a/s Brīvais vilnis aglomerāciju (domes lēmums Nr.199 no 20.06.2018)</t>
  </si>
  <si>
    <t>Uz 01.01.2020.</t>
  </si>
  <si>
    <r>
      <t xml:space="preserve">Aglomerācijas iedzīvotāju skaits uz </t>
    </r>
    <r>
      <rPr>
        <b/>
        <sz val="12"/>
        <color rgb="FFFF0000"/>
        <rFont val="Calibri"/>
        <family val="2"/>
        <scheme val="minor"/>
      </rPr>
      <t>(01.01.2018) uz 01.01.2020</t>
    </r>
  </si>
  <si>
    <t>jā, Domes mājas lapā</t>
  </si>
  <si>
    <t>nav plānota, bet 2018.gadā ar 20.jūnija lēmumu Nr.199 paplašina uz A/S 'Brīvais vilnis' zonu</t>
  </si>
  <si>
    <t>jā, tiks iekļauts jaunajā plānojumā, ko izstrādā 2020.gadā</t>
  </si>
  <si>
    <t>20.06.2018. domes lēmums pievienots</t>
  </si>
  <si>
    <t>Mazāk paliek jo tīkli jauni + tirīšana</t>
  </si>
  <si>
    <t>Ir zināmas, bet plāno likvidēt jau 2020.gada ir projekts abām - 2 vietas (1 realizē jau)</t>
  </si>
  <si>
    <t>Nav, tikai atseviškām ēkām un pārrauga pašvaldība</t>
  </si>
  <si>
    <t>1 pie NAI - bedre, bez aprīkojuma. Bet gāž arī attālos KSS.</t>
  </si>
  <si>
    <t>SU dod atlikto maksājumu uz 12 mēnešiem, pašvaldība pagaidām plāno tikai atbalstu īpašām personām. SU ir līgums ar uzņēmēju, kam maksā SU</t>
  </si>
  <si>
    <t>ir Līgums ar zemniekiem, ir dūņu prese un prom</t>
  </si>
  <si>
    <t>Ir tīkli daudz un var attīrīt, bet nāk brīvais vilnis un tur varētu būt risks, bet paliek mazāk šobrīd, jo velk tīklus</t>
  </si>
  <si>
    <t>Ved tikai paši 32 EUR par 4.2m3 mucu - Salacgrīvā</t>
  </si>
  <si>
    <t>Caur pašvaldību - vai nu valsts kases galvojums, vai caur pamatkapitālu.</t>
  </si>
  <si>
    <t>Vidējā termiņa stratēģijā, bet viss ir izdarīts un ikgadējais darbu plāns</t>
  </si>
  <si>
    <t>SIA Salacgrīvas ūdens</t>
  </si>
  <si>
    <t>Izdevumus varēs segt pēc a/s Brīvais vilnis ražošanas notekūdeņu pieņemšanas uzsākšanas.</t>
  </si>
  <si>
    <t>Var segt izdevumus no tarifa 95% apmērā</t>
  </si>
  <si>
    <t>2039.gads, summa 11882 EUR (gadā)</t>
  </si>
  <si>
    <t>110 t dabiski mitras un 18.48 t sausna</t>
  </si>
  <si>
    <t>Tīklu zudums, neskaitot 10000 m3 sagatavošanas stacijā, piegādāts ir 58493 no Sila ielas 7 un 12628 m3 no pērnavas ielas</t>
  </si>
  <si>
    <t>Apmēram 80% teritorija ir ar kopējo sistēmu, lietus ūdeņu apjoms pēc 2ūdens atskaites ir 26094m3 jeb 27.5% no notekūdeņu plūsmas (mainīgs no laikapstākļiem)</t>
  </si>
  <si>
    <t>Ārpus aglomerācijas deklarēti 227 iedz.</t>
  </si>
  <si>
    <t>Ir aglomerācijā, bet nav tīkli 80 iedz.</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</si>
  <si>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</si>
  <si>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</si>
  <si>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</si>
  <si>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</si>
  <si>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10.02.2020.</t>
  </si>
  <si>
    <t>Kaspars Krūmiņš</t>
  </si>
  <si>
    <t>SALACGRĪVA</t>
  </si>
  <si>
    <t>Apjoms bez lietus daļas 27.5%, kopā ap 55% ir notekūdeņi, kas nav 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</si>
</sst>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sz val="11"/>
      <color theme="1"/>
      <name val="Times New Roman"/>
      <family val="1"/>
      <charset val="186"/>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0" fontId="12" fillId="0" borderId="0"/>
  </cellStyleXfs>
  <cellXfs count="17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14" fillId="4" borderId="1" xfId="0" applyNumberFormat="1" applyFont="1" applyFill="1" applyBorder="1" applyAlignment="1">
      <alignment horizontal="right" wrapText="1"/>
    </xf>
    <xf numFmtId="3" fontId="0" fillId="4" borderId="11" xfId="0" applyNumberFormat="1" applyFill="1" applyBorder="1" applyAlignment="1">
      <alignment vertical="top" wrapText="1"/>
    </xf>
    <xf numFmtId="0" fontId="25" fillId="4" borderId="7" xfId="0" applyFont="1" applyFill="1" applyBorder="1" applyAlignment="1">
      <alignment vertical="top"/>
    </xf>
    <xf numFmtId="0" fontId="25" fillId="0" borderId="3" xfId="0" applyFont="1" applyFill="1" applyBorder="1" applyAlignment="1">
      <alignment vertical="top"/>
    </xf>
    <xf numFmtId="164" fontId="0" fillId="0" borderId="1" xfId="0" applyNumberFormat="1" applyFill="1" applyBorder="1" applyAlignment="1">
      <alignment vertical="top"/>
    </xf>
    <xf numFmtId="164" fontId="0" fillId="4" borderId="1" xfId="0" applyNumberFormat="1" applyFill="1" applyBorder="1" applyAlignment="1">
      <alignment vertical="top"/>
    </xf>
    <xf numFmtId="0" fontId="0" fillId="0" borderId="0" xfId="0"/>
    <xf numFmtId="3" fontId="0" fillId="4" borderId="1" xfId="0" applyNumberFormat="1" applyFill="1" applyBorder="1" applyAlignment="1">
      <alignment horizontal="center" vertical="top"/>
    </xf>
    <xf numFmtId="3" fontId="0" fillId="5" borderId="1" xfId="0" applyNumberFormat="1" applyFill="1" applyBorder="1" applyAlignment="1">
      <alignment horizontal="center" vertical="top"/>
    </xf>
    <xf numFmtId="4" fontId="0" fillId="4" borderId="1" xfId="0" applyNumberFormat="1" applyFill="1" applyBorder="1" applyAlignment="1">
      <alignment horizontal="center" vertical="top"/>
    </xf>
    <xf numFmtId="0" fontId="3" fillId="4" borderId="1" xfId="0" applyFont="1" applyFill="1" applyBorder="1" applyAlignment="1">
      <alignment horizontal="center" vertical="top" wrapText="1"/>
    </xf>
    <xf numFmtId="0" fontId="0" fillId="0" borderId="0" xfId="0" applyAlignment="1">
      <alignment horizontal="center"/>
    </xf>
    <xf numFmtId="0" fontId="0" fillId="4" borderId="0" xfId="0" applyFill="1" applyAlignment="1">
      <alignment horizontal="center" wrapText="1"/>
    </xf>
    <xf numFmtId="3" fontId="0" fillId="4" borderId="7" xfId="0" applyNumberFormat="1" applyFill="1" applyBorder="1" applyAlignment="1">
      <alignment horizontal="center" vertical="top"/>
    </xf>
    <xf numFmtId="0" fontId="0" fillId="0" borderId="0" xfId="0" applyFill="1" applyBorder="1" applyAlignment="1">
      <alignment vertical="top"/>
    </xf>
    <xf numFmtId="3" fontId="0" fillId="4" borderId="7" xfId="0" applyNumberFormat="1" applyFill="1" applyBorder="1" applyAlignment="1">
      <alignment vertical="top" wrapText="1"/>
    </xf>
    <xf numFmtId="0" fontId="0" fillId="4" borderId="1" xfId="0" applyFill="1" applyBorder="1" applyAlignment="1">
      <alignment wrapText="1"/>
    </xf>
    <xf numFmtId="4" fontId="0" fillId="4" borderId="1" xfId="0" applyNumberFormat="1" applyFill="1" applyBorder="1" applyAlignment="1">
      <alignment horizontal="right" vertical="top"/>
    </xf>
    <xf numFmtId="165" fontId="0" fillId="4" borderId="1" xfId="0" applyNumberFormat="1" applyFill="1" applyBorder="1" applyAlignment="1">
      <alignment horizontal="right" vertical="top"/>
    </xf>
    <xf numFmtId="165" fontId="0" fillId="4" borderId="1" xfId="0" applyNumberFormat="1" applyFill="1" applyBorder="1" applyAlignment="1">
      <alignment vertical="top"/>
    </xf>
    <xf numFmtId="165" fontId="0" fillId="0" borderId="1" xfId="0" applyNumberFormat="1" applyFill="1" applyBorder="1" applyAlignment="1">
      <alignment vertical="top"/>
    </xf>
    <xf numFmtId="0" fontId="7" fillId="3" borderId="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wrapText="1"/>
    </xf>
    <xf numFmtId="0" fontId="20" fillId="0" borderId="1" xfId="0" applyFont="1" applyBorder="1" applyAlignment="1">
      <alignment wrapText="1"/>
    </xf>
    <xf numFmtId="0" fontId="20" fillId="7" borderId="0" xfId="0" applyFont="1" applyFill="1"/>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6" xfId="0" applyFont="1" applyBorder="1" applyAlignment="1">
      <alignment horizontal="right" vertical="top"/>
    </xf>
    <xf numFmtId="0" fontId="3" fillId="0" borderId="17"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20" fillId="0" borderId="23" xfId="0" applyFont="1" applyBorder="1" applyAlignment="1">
      <alignment horizontal="left"/>
    </xf>
    <xf numFmtId="0" fontId="20" fillId="0" borderId="18" xfId="0" applyFont="1" applyBorder="1" applyAlignment="1">
      <alignment horizontal="left"/>
    </xf>
    <xf numFmtId="0" fontId="20" fillId="0" borderId="23" xfId="0" applyFont="1" applyBorder="1" applyAlignment="1">
      <alignment horizontal="left" wrapText="1"/>
    </xf>
    <xf numFmtId="0" fontId="20" fillId="0" borderId="18" xfId="0" applyFont="1" applyBorder="1" applyAlignment="1">
      <alignment horizontal="left" wrapText="1"/>
    </xf>
    <xf numFmtId="0" fontId="0" fillId="4" borderId="7" xfId="0" applyFill="1" applyBorder="1" applyAlignment="1">
      <alignment horizontal="center" wrapText="1"/>
    </xf>
    <xf numFmtId="0" fontId="0" fillId="4" borderId="11" xfId="0" applyFill="1" applyBorder="1" applyAlignment="1">
      <alignment horizontal="center" wrapText="1"/>
    </xf>
    <xf numFmtId="0" fontId="0" fillId="4" borderId="2" xfId="0"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60" zoomScaleNormal="90" workbookViewId="0">
      <selection activeCell="K6" sqref="K6"/>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s="93" customFormat="1" ht="29.4" thickBot="1" x14ac:dyDescent="0.35">
      <c r="A1" s="7" t="s">
        <v>143</v>
      </c>
      <c r="B1" s="142" t="s">
        <v>192</v>
      </c>
      <c r="C1" s="143"/>
      <c r="D1" s="144"/>
    </row>
    <row r="2" spans="1:8" s="93" customFormat="1" ht="31.8" thickBot="1" x14ac:dyDescent="0.35">
      <c r="A2" s="108" t="s">
        <v>186</v>
      </c>
      <c r="B2" s="118" t="s">
        <v>148</v>
      </c>
      <c r="C2" s="119"/>
      <c r="D2" s="120"/>
    </row>
    <row r="3" spans="1:8" s="93" customFormat="1" ht="16.2" thickBot="1" x14ac:dyDescent="0.35">
      <c r="A3" s="108" t="s">
        <v>187</v>
      </c>
      <c r="B3" s="118" t="s">
        <v>190</v>
      </c>
      <c r="C3" s="119"/>
      <c r="D3" s="120"/>
    </row>
    <row r="4" spans="1:8" s="93" customFormat="1" ht="31.8" thickBot="1" x14ac:dyDescent="0.35">
      <c r="A4" s="108" t="s">
        <v>188</v>
      </c>
      <c r="B4" s="118" t="s">
        <v>191</v>
      </c>
      <c r="C4" s="119"/>
      <c r="D4" s="120"/>
    </row>
    <row r="5" spans="1:8" ht="49.5" customHeight="1" thickBot="1" x14ac:dyDescent="0.35">
      <c r="A5" s="109" t="s">
        <v>189</v>
      </c>
      <c r="B5" s="118" t="s">
        <v>191</v>
      </c>
      <c r="C5" s="119"/>
      <c r="D5" s="120"/>
    </row>
    <row r="6" spans="1:8" ht="21.75" customHeight="1" x14ac:dyDescent="0.3">
      <c r="A6" s="5"/>
      <c r="B6" s="6"/>
      <c r="C6" s="6"/>
      <c r="D6" s="6"/>
    </row>
    <row r="7" spans="1:8" s="4" customFormat="1" ht="18" customHeight="1" x14ac:dyDescent="0.3">
      <c r="A7" s="121" t="s">
        <v>111</v>
      </c>
      <c r="B7" s="121"/>
      <c r="C7" s="121"/>
      <c r="D7" s="121"/>
      <c r="E7" s="147" t="s">
        <v>112</v>
      </c>
      <c r="F7" s="147"/>
      <c r="G7" s="147"/>
      <c r="H7" s="147"/>
    </row>
    <row r="8" spans="1:8" ht="55.5" customHeight="1" x14ac:dyDescent="0.3">
      <c r="A8" s="123" t="s">
        <v>7</v>
      </c>
      <c r="B8" s="123" t="s">
        <v>93</v>
      </c>
      <c r="C8" s="123" t="s">
        <v>128</v>
      </c>
      <c r="D8" s="122" t="s">
        <v>22</v>
      </c>
      <c r="E8" s="148" t="s">
        <v>7</v>
      </c>
      <c r="F8" s="148" t="s">
        <v>113</v>
      </c>
      <c r="G8" s="148" t="s">
        <v>9</v>
      </c>
      <c r="H8" s="149" t="s">
        <v>22</v>
      </c>
    </row>
    <row r="9" spans="1:8" ht="129" customHeight="1" x14ac:dyDescent="0.3">
      <c r="A9" s="123"/>
      <c r="B9" s="123"/>
      <c r="C9" s="123"/>
      <c r="D9" s="122"/>
      <c r="E9" s="148"/>
      <c r="F9" s="148"/>
      <c r="G9" s="148"/>
      <c r="H9" s="149"/>
    </row>
    <row r="10" spans="1:8" x14ac:dyDescent="0.3">
      <c r="A10" s="115" t="s">
        <v>18</v>
      </c>
      <c r="B10" s="115"/>
      <c r="C10" s="115"/>
      <c r="D10" s="115"/>
      <c r="E10" s="150" t="s">
        <v>133</v>
      </c>
      <c r="F10" s="150"/>
      <c r="G10" s="150"/>
      <c r="H10" s="150"/>
    </row>
    <row r="11" spans="1:8" ht="46.95" customHeight="1" x14ac:dyDescent="0.3">
      <c r="A11" s="17" t="s">
        <v>19</v>
      </c>
      <c r="B11" s="8"/>
      <c r="C11" s="16" t="s">
        <v>23</v>
      </c>
      <c r="D11" s="8">
        <f>D12+D13+D14</f>
        <v>0</v>
      </c>
      <c r="E11" s="69" t="s">
        <v>129</v>
      </c>
      <c r="F11" s="70"/>
      <c r="G11" s="71" t="s">
        <v>23</v>
      </c>
      <c r="H11" s="70" t="e">
        <f>#REF!+H12+H14</f>
        <v>#REF!</v>
      </c>
    </row>
    <row r="12" spans="1:8" x14ac:dyDescent="0.3">
      <c r="A12" s="18" t="s">
        <v>0</v>
      </c>
      <c r="B12" s="44">
        <v>0</v>
      </c>
      <c r="C12" s="9"/>
      <c r="D12" s="55">
        <v>0</v>
      </c>
      <c r="E12" s="124" t="s">
        <v>117</v>
      </c>
      <c r="F12" s="126">
        <v>0</v>
      </c>
      <c r="G12" s="130"/>
      <c r="H12" s="128">
        <v>0</v>
      </c>
    </row>
    <row r="13" spans="1:8" x14ac:dyDescent="0.3">
      <c r="A13" s="18" t="s">
        <v>1</v>
      </c>
      <c r="B13" s="44">
        <v>0</v>
      </c>
      <c r="C13" s="9"/>
      <c r="D13" s="55">
        <v>0</v>
      </c>
      <c r="E13" s="125"/>
      <c r="F13" s="127"/>
      <c r="G13" s="131"/>
      <c r="H13" s="129"/>
    </row>
    <row r="14" spans="1:8" x14ac:dyDescent="0.3">
      <c r="A14" s="18" t="s">
        <v>4</v>
      </c>
      <c r="B14" s="44">
        <v>0</v>
      </c>
      <c r="C14" s="9"/>
      <c r="D14" s="30">
        <v>0</v>
      </c>
      <c r="E14" s="18" t="s">
        <v>4</v>
      </c>
      <c r="F14" s="44">
        <v>0</v>
      </c>
      <c r="G14" s="9"/>
      <c r="H14" s="30">
        <v>0</v>
      </c>
    </row>
    <row r="15" spans="1:8" ht="62.4" x14ac:dyDescent="0.3">
      <c r="A15" s="19" t="s">
        <v>21</v>
      </c>
      <c r="B15" s="11"/>
      <c r="C15" s="12"/>
      <c r="D15" s="13">
        <f>D16+D17+D18</f>
        <v>0</v>
      </c>
      <c r="E15" s="72" t="s">
        <v>130</v>
      </c>
      <c r="F15" s="73"/>
      <c r="G15" s="74"/>
      <c r="H15" s="75">
        <f>H16+H17+H18</f>
        <v>0</v>
      </c>
    </row>
    <row r="16" spans="1:8" x14ac:dyDescent="0.3">
      <c r="A16" s="18" t="s">
        <v>2</v>
      </c>
      <c r="B16" s="44">
        <v>0</v>
      </c>
      <c r="C16" s="9"/>
      <c r="D16" s="55">
        <v>0</v>
      </c>
      <c r="E16" s="18" t="s">
        <v>118</v>
      </c>
      <c r="F16" s="44">
        <v>0</v>
      </c>
      <c r="G16" s="9"/>
      <c r="H16" s="55">
        <v>0</v>
      </c>
    </row>
    <row r="17" spans="1:9" ht="41.4" x14ac:dyDescent="0.3">
      <c r="A17" s="18" t="s">
        <v>12</v>
      </c>
      <c r="B17" s="44">
        <v>0</v>
      </c>
      <c r="C17" s="9"/>
      <c r="D17" s="55">
        <v>0</v>
      </c>
      <c r="E17" s="18" t="s">
        <v>119</v>
      </c>
      <c r="F17" s="44">
        <v>0</v>
      </c>
      <c r="G17" s="9"/>
      <c r="H17" s="55">
        <v>0</v>
      </c>
    </row>
    <row r="18" spans="1:9" ht="27.6" x14ac:dyDescent="0.3">
      <c r="A18" s="18" t="s">
        <v>11</v>
      </c>
      <c r="B18" s="44">
        <v>0</v>
      </c>
      <c r="C18" s="9"/>
      <c r="D18" s="55">
        <v>0</v>
      </c>
      <c r="E18" s="18" t="s">
        <v>120</v>
      </c>
      <c r="F18" s="44">
        <v>0</v>
      </c>
      <c r="G18" s="9"/>
      <c r="H18" s="55">
        <v>0</v>
      </c>
    </row>
    <row r="19" spans="1:9" ht="85.95" customHeight="1" x14ac:dyDescent="0.3">
      <c r="A19" s="17" t="s">
        <v>20</v>
      </c>
      <c r="B19" s="8"/>
      <c r="C19" s="16" t="s">
        <v>23</v>
      </c>
      <c r="D19" s="8">
        <f>D20+D21+D22</f>
        <v>0</v>
      </c>
      <c r="E19" s="69" t="s">
        <v>131</v>
      </c>
      <c r="F19" s="70"/>
      <c r="G19" s="71" t="s">
        <v>23</v>
      </c>
      <c r="H19" s="70" t="e">
        <f>#REF!+H20+H22</f>
        <v>#REF!</v>
      </c>
    </row>
    <row r="20" spans="1:9" x14ac:dyDescent="0.3">
      <c r="A20" s="18" t="s">
        <v>0</v>
      </c>
      <c r="B20" s="44">
        <v>0</v>
      </c>
      <c r="C20" s="9"/>
      <c r="D20" s="55">
        <v>0</v>
      </c>
      <c r="E20" s="124" t="s">
        <v>1</v>
      </c>
      <c r="F20" s="132">
        <v>0</v>
      </c>
      <c r="G20" s="134"/>
      <c r="H20" s="136">
        <v>0</v>
      </c>
    </row>
    <row r="21" spans="1:9" x14ac:dyDescent="0.3">
      <c r="A21" s="18" t="s">
        <v>1</v>
      </c>
      <c r="B21" s="44">
        <v>0</v>
      </c>
      <c r="C21" s="9"/>
      <c r="D21" s="55">
        <v>0</v>
      </c>
      <c r="E21" s="125"/>
      <c r="F21" s="133"/>
      <c r="G21" s="135"/>
      <c r="H21" s="137"/>
    </row>
    <row r="22" spans="1:9" x14ac:dyDescent="0.3">
      <c r="A22" s="18" t="s">
        <v>4</v>
      </c>
      <c r="B22" s="44">
        <v>0</v>
      </c>
      <c r="C22" s="9"/>
      <c r="D22" s="30">
        <v>0</v>
      </c>
      <c r="E22" s="18" t="s">
        <v>4</v>
      </c>
      <c r="F22" s="44">
        <v>0</v>
      </c>
      <c r="G22" s="9"/>
      <c r="H22" s="30">
        <v>0</v>
      </c>
    </row>
    <row r="23" spans="1:9" ht="78" x14ac:dyDescent="0.3">
      <c r="A23" s="19" t="s">
        <v>114</v>
      </c>
      <c r="B23" s="11"/>
      <c r="C23" s="12"/>
      <c r="D23" s="13">
        <f>D24+D25+D26</f>
        <v>0</v>
      </c>
      <c r="E23" s="72" t="s">
        <v>132</v>
      </c>
      <c r="F23" s="73"/>
      <c r="G23" s="74"/>
      <c r="H23" s="75">
        <f>H24+H25+H26</f>
        <v>0</v>
      </c>
    </row>
    <row r="24" spans="1:9" x14ac:dyDescent="0.3">
      <c r="A24" s="18" t="s">
        <v>2</v>
      </c>
      <c r="B24" s="44">
        <v>0</v>
      </c>
      <c r="C24" s="9"/>
      <c r="D24" s="55">
        <v>0</v>
      </c>
      <c r="E24" s="18" t="s">
        <v>118</v>
      </c>
      <c r="F24" s="44">
        <v>0</v>
      </c>
      <c r="G24" s="9"/>
      <c r="H24" s="55">
        <v>0</v>
      </c>
    </row>
    <row r="25" spans="1:9" ht="41.4" x14ac:dyDescent="0.3">
      <c r="A25" s="18" t="s">
        <v>12</v>
      </c>
      <c r="B25" s="44">
        <v>0</v>
      </c>
      <c r="C25" s="9"/>
      <c r="D25" s="55">
        <v>0</v>
      </c>
      <c r="E25" s="18" t="s">
        <v>119</v>
      </c>
      <c r="F25" s="44">
        <v>0</v>
      </c>
      <c r="G25" s="9"/>
      <c r="H25" s="55">
        <v>0</v>
      </c>
    </row>
    <row r="26" spans="1:9" ht="27.6" x14ac:dyDescent="0.3">
      <c r="A26" s="18" t="s">
        <v>11</v>
      </c>
      <c r="B26" s="44">
        <v>0</v>
      </c>
      <c r="C26" s="9"/>
      <c r="D26" s="55">
        <v>0</v>
      </c>
      <c r="E26" s="18" t="s">
        <v>120</v>
      </c>
      <c r="F26" s="44">
        <v>0</v>
      </c>
      <c r="G26" s="9"/>
      <c r="H26" s="55">
        <v>0</v>
      </c>
    </row>
    <row r="27" spans="1:9" x14ac:dyDescent="0.3">
      <c r="A27" s="115" t="s">
        <v>5</v>
      </c>
      <c r="B27" s="115"/>
      <c r="C27" s="115"/>
      <c r="D27" s="115"/>
      <c r="E27" s="150" t="s">
        <v>115</v>
      </c>
      <c r="F27" s="150"/>
      <c r="G27" s="150"/>
      <c r="H27" s="150"/>
    </row>
    <row r="28" spans="1:9" ht="31.2" customHeight="1" x14ac:dyDescent="0.3">
      <c r="A28" s="19" t="s">
        <v>8</v>
      </c>
      <c r="B28" s="14"/>
      <c r="C28" s="12"/>
      <c r="D28" s="8">
        <f>SUM(D29:D33)</f>
        <v>0</v>
      </c>
      <c r="E28" s="72" t="s">
        <v>116</v>
      </c>
      <c r="F28" s="76"/>
      <c r="G28" s="74"/>
      <c r="H28" s="70">
        <f>SUM(H29:H33)</f>
        <v>0</v>
      </c>
      <c r="I28" t="s">
        <v>121</v>
      </c>
    </row>
    <row r="29" spans="1:9" x14ac:dyDescent="0.3">
      <c r="A29" s="18" t="s">
        <v>0</v>
      </c>
      <c r="B29" s="56">
        <v>0</v>
      </c>
      <c r="C29" s="15"/>
      <c r="D29" s="30">
        <v>0</v>
      </c>
      <c r="E29" s="124" t="s">
        <v>1</v>
      </c>
      <c r="F29" s="138">
        <v>0</v>
      </c>
      <c r="G29" s="140"/>
      <c r="H29" s="136">
        <v>0</v>
      </c>
    </row>
    <row r="30" spans="1:9" x14ac:dyDescent="0.3">
      <c r="A30" s="18" t="s">
        <v>1</v>
      </c>
      <c r="B30" s="44">
        <v>0</v>
      </c>
      <c r="C30" s="9"/>
      <c r="D30" s="55">
        <v>0</v>
      </c>
      <c r="E30" s="125"/>
      <c r="F30" s="139"/>
      <c r="G30" s="141"/>
      <c r="H30" s="137"/>
    </row>
    <row r="31" spans="1:9" x14ac:dyDescent="0.3">
      <c r="A31" s="18" t="s">
        <v>3</v>
      </c>
      <c r="B31" s="44">
        <v>0</v>
      </c>
      <c r="C31" s="9"/>
      <c r="D31" s="55">
        <v>0</v>
      </c>
      <c r="E31" s="18" t="s">
        <v>122</v>
      </c>
      <c r="F31" s="44">
        <v>0</v>
      </c>
      <c r="G31" s="9"/>
      <c r="H31" s="55">
        <v>0</v>
      </c>
    </row>
    <row r="32" spans="1:9" ht="31.95" customHeight="1" x14ac:dyDescent="0.3">
      <c r="A32" s="18" t="s">
        <v>16</v>
      </c>
      <c r="B32" s="44">
        <v>0</v>
      </c>
      <c r="C32" s="9"/>
      <c r="D32" s="55">
        <v>0</v>
      </c>
      <c r="E32" s="124" t="s">
        <v>123</v>
      </c>
      <c r="F32" s="132">
        <v>0</v>
      </c>
      <c r="G32" s="134"/>
      <c r="H32" s="136"/>
    </row>
    <row r="33" spans="1:8" ht="31.95" customHeight="1" x14ac:dyDescent="0.3">
      <c r="A33" s="18" t="s">
        <v>89</v>
      </c>
      <c r="B33" s="44">
        <v>0</v>
      </c>
      <c r="C33" s="9"/>
      <c r="D33" s="55"/>
      <c r="E33" s="125"/>
      <c r="F33" s="133"/>
      <c r="G33" s="135"/>
      <c r="H33" s="137"/>
    </row>
    <row r="34" spans="1:8" ht="30.6" customHeight="1" x14ac:dyDescent="0.3">
      <c r="A34" s="116" t="s">
        <v>6</v>
      </c>
      <c r="B34" s="117"/>
      <c r="C34" s="117"/>
      <c r="D34" s="117"/>
      <c r="E34" s="145" t="s">
        <v>124</v>
      </c>
      <c r="F34" s="146"/>
      <c r="G34" s="146"/>
      <c r="H34" s="146"/>
    </row>
    <row r="35" spans="1:8" ht="46.8" x14ac:dyDescent="0.3">
      <c r="A35" s="19" t="s">
        <v>84</v>
      </c>
      <c r="B35" s="11"/>
      <c r="C35" s="12"/>
      <c r="D35" s="8">
        <f>SUM(D36:D39)</f>
        <v>1280000</v>
      </c>
      <c r="E35" s="72" t="s">
        <v>84</v>
      </c>
      <c r="F35" s="73"/>
      <c r="G35" s="74"/>
      <c r="H35" s="70">
        <f>SUM(H36:H38)</f>
        <v>70000</v>
      </c>
    </row>
    <row r="36" spans="1:8" ht="69" x14ac:dyDescent="0.3">
      <c r="A36" s="18" t="s">
        <v>13</v>
      </c>
      <c r="B36" s="44" t="s">
        <v>151</v>
      </c>
      <c r="C36" s="9"/>
      <c r="D36" s="57">
        <v>900000</v>
      </c>
      <c r="E36" s="18" t="s">
        <v>125</v>
      </c>
      <c r="F36" s="44">
        <v>0</v>
      </c>
      <c r="G36" s="9"/>
      <c r="H36" s="57">
        <v>0</v>
      </c>
    </row>
    <row r="37" spans="1:8" ht="27.6" x14ac:dyDescent="0.3">
      <c r="A37" s="18" t="s">
        <v>14</v>
      </c>
      <c r="B37" s="44">
        <v>1</v>
      </c>
      <c r="C37" s="9"/>
      <c r="D37" s="57">
        <v>300000</v>
      </c>
      <c r="E37" s="18" t="s">
        <v>126</v>
      </c>
      <c r="F37" s="44">
        <v>1</v>
      </c>
      <c r="G37" s="9"/>
      <c r="H37" s="57">
        <v>70000</v>
      </c>
    </row>
    <row r="38" spans="1:8" ht="27.6" x14ac:dyDescent="0.3">
      <c r="A38" s="18" t="s">
        <v>15</v>
      </c>
      <c r="B38" s="44">
        <v>0</v>
      </c>
      <c r="C38" s="9"/>
      <c r="D38" s="57">
        <v>0</v>
      </c>
      <c r="E38" s="18" t="s">
        <v>127</v>
      </c>
      <c r="F38" s="44">
        <v>0</v>
      </c>
      <c r="G38" s="9"/>
      <c r="H38" s="57">
        <v>0</v>
      </c>
    </row>
    <row r="39" spans="1:8" ht="27.6" x14ac:dyDescent="0.3">
      <c r="A39" s="18" t="s">
        <v>17</v>
      </c>
      <c r="B39" s="44">
        <v>1</v>
      </c>
      <c r="C39" s="9"/>
      <c r="D39" s="57">
        <v>80000</v>
      </c>
    </row>
    <row r="40" spans="1:8" ht="30" customHeight="1" x14ac:dyDescent="0.3">
      <c r="A40" s="114" t="s">
        <v>10</v>
      </c>
      <c r="B40" s="114"/>
      <c r="C40" s="114"/>
      <c r="D40" s="114"/>
      <c r="E40" s="114" t="s">
        <v>10</v>
      </c>
      <c r="F40" s="114"/>
      <c r="G40" s="114"/>
      <c r="H40" s="114"/>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E34:H34"/>
    <mergeCell ref="E7:H7"/>
    <mergeCell ref="E8:E9"/>
    <mergeCell ref="F8:F9"/>
    <mergeCell ref="G8:G9"/>
    <mergeCell ref="H8:H9"/>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A40:D40"/>
    <mergeCell ref="A10:D10"/>
    <mergeCell ref="A27:D27"/>
    <mergeCell ref="A34:D34"/>
    <mergeCell ref="B5:D5"/>
    <mergeCell ref="A7:D7"/>
    <mergeCell ref="D8:D9"/>
    <mergeCell ref="A8:A9"/>
    <mergeCell ref="B8:B9"/>
    <mergeCell ref="C8:C9"/>
  </mergeCells>
  <pageMargins left="0.7" right="0.7" top="0.75" bottom="0.75" header="0.3" footer="0.3"/>
  <pageSetup paperSize="9" scale="3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8" zoomScaleNormal="100" zoomScaleSheetLayoutView="100" workbookViewId="0">
      <selection activeCell="B2" sqref="B2"/>
    </sheetView>
  </sheetViews>
  <sheetFormatPr defaultRowHeight="14.4" x14ac:dyDescent="0.3"/>
  <cols>
    <col min="1" max="1" width="48.33203125" customWidth="1"/>
    <col min="2" max="2" width="26.88671875" customWidth="1"/>
  </cols>
  <sheetData>
    <row r="1" spans="1:2" ht="101.4" customHeight="1" thickBot="1" x14ac:dyDescent="0.35">
      <c r="A1" s="7" t="s">
        <v>143</v>
      </c>
      <c r="B1" s="110" t="s">
        <v>192</v>
      </c>
    </row>
    <row r="2" spans="1:2" x14ac:dyDescent="0.3">
      <c r="A2" s="5"/>
      <c r="B2" s="6"/>
    </row>
    <row r="3" spans="1:2" ht="30.6" customHeight="1" x14ac:dyDescent="0.3">
      <c r="A3" s="151" t="s">
        <v>101</v>
      </c>
      <c r="B3" s="152"/>
    </row>
    <row r="4" spans="1:2" ht="48.6" customHeight="1" x14ac:dyDescent="0.3">
      <c r="A4" s="64" t="s">
        <v>98</v>
      </c>
      <c r="B4" s="63" t="s">
        <v>166</v>
      </c>
    </row>
    <row r="5" spans="1:2" ht="43.2" x14ac:dyDescent="0.3">
      <c r="A5" s="64" t="s">
        <v>99</v>
      </c>
      <c r="B5" s="63" t="s">
        <v>165</v>
      </c>
    </row>
    <row r="6" spans="1:2" ht="57.6" x14ac:dyDescent="0.3">
      <c r="A6" s="64" t="s">
        <v>134</v>
      </c>
      <c r="B6" s="63" t="s">
        <v>164</v>
      </c>
    </row>
    <row r="7" spans="1:2" ht="38.4" customHeight="1" x14ac:dyDescent="0.3">
      <c r="A7" s="64" t="s">
        <v>109</v>
      </c>
      <c r="B7" s="63">
        <v>430.99</v>
      </c>
    </row>
    <row r="8" spans="1:2" ht="25.2" customHeight="1" x14ac:dyDescent="0.3">
      <c r="A8" s="64" t="s">
        <v>108</v>
      </c>
      <c r="B8" s="63">
        <v>2.64</v>
      </c>
    </row>
    <row r="9" spans="1:2" ht="45.6" customHeight="1" x14ac:dyDescent="0.3">
      <c r="A9" s="151" t="s">
        <v>97</v>
      </c>
      <c r="B9" s="152"/>
    </row>
    <row r="10" spans="1:2" ht="48" customHeight="1" x14ac:dyDescent="0.3">
      <c r="A10" s="51" t="s">
        <v>95</v>
      </c>
      <c r="B10" s="30" t="s">
        <v>147</v>
      </c>
    </row>
    <row r="11" spans="1:2" ht="41.4" customHeight="1" x14ac:dyDescent="0.3">
      <c r="A11" s="51" t="s">
        <v>135</v>
      </c>
      <c r="B11" s="30" t="s">
        <v>152</v>
      </c>
    </row>
    <row r="12" spans="1:2" ht="70.2" customHeight="1" x14ac:dyDescent="0.3">
      <c r="A12" s="51" t="s">
        <v>96</v>
      </c>
      <c r="B12" s="30" t="s">
        <v>148</v>
      </c>
    </row>
    <row r="13" spans="1:2" ht="37.200000000000003" customHeight="1" x14ac:dyDescent="0.3">
      <c r="A13" s="51" t="s">
        <v>136</v>
      </c>
      <c r="B13" s="30" t="s">
        <v>163</v>
      </c>
    </row>
    <row r="14" spans="1:2" ht="28.8" x14ac:dyDescent="0.3">
      <c r="A14" s="68" t="s">
        <v>110</v>
      </c>
      <c r="B14" s="88" t="s">
        <v>158</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23" zoomScale="60" zoomScaleNormal="80" workbookViewId="0">
      <selection activeCell="H50" sqref="H50"/>
    </sheetView>
  </sheetViews>
  <sheetFormatPr defaultRowHeight="14.4" x14ac:dyDescent="0.3"/>
  <cols>
    <col min="1" max="1" width="40.5546875" style="3" customWidth="1"/>
    <col min="2" max="2" width="23.21875" customWidth="1"/>
    <col min="3" max="3" width="23.109375" customWidth="1"/>
    <col min="4" max="4" width="20.5546875" customWidth="1"/>
    <col min="5" max="5" width="17.44140625" customWidth="1"/>
    <col min="6" max="6" width="16.6640625" customWidth="1"/>
    <col min="7" max="7" width="18" customWidth="1"/>
    <col min="8" max="8" width="25.109375" customWidth="1"/>
    <col min="10" max="10" width="42.44140625" customWidth="1"/>
    <col min="11" max="11" width="22.5546875" customWidth="1"/>
  </cols>
  <sheetData>
    <row r="1" spans="1:10" ht="49.5" customHeight="1" thickBot="1" x14ac:dyDescent="0.35">
      <c r="A1" s="7" t="s">
        <v>143</v>
      </c>
      <c r="B1" s="154" t="s">
        <v>192</v>
      </c>
      <c r="C1" s="155"/>
      <c r="D1" s="155"/>
    </row>
    <row r="2" spans="1:10" ht="21.75" customHeight="1" x14ac:dyDescent="0.3">
      <c r="A2" s="5"/>
      <c r="B2" s="6"/>
      <c r="C2" s="6"/>
      <c r="D2" s="6"/>
    </row>
    <row r="3" spans="1:10" s="4" customFormat="1" ht="18" customHeight="1" x14ac:dyDescent="0.3">
      <c r="A3" s="121" t="s">
        <v>25</v>
      </c>
      <c r="B3" s="121"/>
      <c r="C3" s="121"/>
      <c r="D3" s="121"/>
    </row>
    <row r="4" spans="1:10" s="4" customFormat="1" ht="36" customHeight="1" x14ac:dyDescent="0.3">
      <c r="A4" s="85" t="s">
        <v>145</v>
      </c>
      <c r="B4" s="30">
        <v>2729</v>
      </c>
      <c r="C4" s="83"/>
      <c r="D4" s="83" t="s">
        <v>161</v>
      </c>
    </row>
    <row r="5" spans="1:10" ht="65.25" customHeight="1" x14ac:dyDescent="0.3">
      <c r="A5" s="24" t="s">
        <v>162</v>
      </c>
      <c r="B5" s="30">
        <f>B4-227</f>
        <v>2502</v>
      </c>
      <c r="C5" s="28"/>
      <c r="D5" s="21" t="s">
        <v>160</v>
      </c>
    </row>
    <row r="6" spans="1:10" x14ac:dyDescent="0.3">
      <c r="A6" s="22" t="s">
        <v>26</v>
      </c>
      <c r="B6" s="30">
        <v>640</v>
      </c>
      <c r="C6" s="28"/>
      <c r="D6" s="10"/>
      <c r="E6" s="45"/>
    </row>
    <row r="7" spans="1:10" ht="28.8" x14ac:dyDescent="0.3">
      <c r="A7" s="22" t="s">
        <v>27</v>
      </c>
      <c r="B7" s="30">
        <v>1862</v>
      </c>
      <c r="C7" s="29">
        <f>B7/B5</f>
        <v>0.74420463629096723</v>
      </c>
      <c r="D7" s="112" t="s">
        <v>184</v>
      </c>
      <c r="E7" s="45"/>
    </row>
    <row r="8" spans="1:10" ht="28.8" x14ac:dyDescent="0.3">
      <c r="A8" s="22" t="s">
        <v>28</v>
      </c>
      <c r="B8" s="30">
        <f>B5-80</f>
        <v>2422</v>
      </c>
      <c r="C8" s="29">
        <f>B8/B5</f>
        <v>0.96802557953637092</v>
      </c>
      <c r="D8" s="112" t="s">
        <v>185</v>
      </c>
    </row>
    <row r="9" spans="1:10" ht="41.4" x14ac:dyDescent="0.3">
      <c r="A9" s="26"/>
      <c r="B9" s="11"/>
      <c r="C9" s="27" t="s">
        <v>90</v>
      </c>
      <c r="D9" s="27" t="s">
        <v>91</v>
      </c>
      <c r="E9" s="58"/>
      <c r="G9" s="156"/>
      <c r="H9" s="156"/>
      <c r="I9" s="156"/>
      <c r="J9" s="156"/>
    </row>
    <row r="10" spans="1:10" ht="15.6" x14ac:dyDescent="0.3">
      <c r="A10" s="24" t="s">
        <v>29</v>
      </c>
      <c r="B10" s="107">
        <f>B11+B12</f>
        <v>20.468</v>
      </c>
      <c r="C10" s="91">
        <f>C11+C12</f>
        <v>0.5</v>
      </c>
      <c r="D10" s="20">
        <f t="shared" ref="D10" si="0">D11+D12</f>
        <v>0</v>
      </c>
      <c r="E10" s="45"/>
    </row>
    <row r="11" spans="1:10" x14ac:dyDescent="0.3">
      <c r="A11" s="22" t="s">
        <v>30</v>
      </c>
      <c r="B11" s="106">
        <v>14.502000000000001</v>
      </c>
      <c r="C11" s="92">
        <v>0.5</v>
      </c>
      <c r="D11" s="30">
        <v>0</v>
      </c>
      <c r="E11" s="45"/>
    </row>
    <row r="12" spans="1:10" x14ac:dyDescent="0.3">
      <c r="A12" s="22" t="s">
        <v>31</v>
      </c>
      <c r="B12" s="106">
        <v>5.9660000000000002</v>
      </c>
      <c r="C12" s="30">
        <v>0</v>
      </c>
      <c r="D12" s="30">
        <v>0</v>
      </c>
      <c r="E12" s="45"/>
    </row>
    <row r="13" spans="1:10" ht="15.6" x14ac:dyDescent="0.3">
      <c r="A13" s="25" t="s">
        <v>32</v>
      </c>
      <c r="B13" s="30">
        <v>17</v>
      </c>
      <c r="C13" s="28"/>
      <c r="D13" s="28"/>
      <c r="E13" s="45"/>
    </row>
    <row r="14" spans="1:10" x14ac:dyDescent="0.3">
      <c r="A14" s="18" t="s">
        <v>33</v>
      </c>
      <c r="B14" s="30">
        <v>0</v>
      </c>
      <c r="C14" s="28"/>
      <c r="D14" s="28"/>
      <c r="E14" s="45"/>
    </row>
    <row r="15" spans="1:10" x14ac:dyDescent="0.3">
      <c r="A15" s="23" t="s">
        <v>34</v>
      </c>
      <c r="B15" s="30">
        <v>17</v>
      </c>
      <c r="C15" s="28"/>
      <c r="D15" s="28"/>
      <c r="E15" s="45"/>
    </row>
    <row r="16" spans="1:10" ht="15.6" x14ac:dyDescent="0.3">
      <c r="A16" s="24" t="s">
        <v>79</v>
      </c>
      <c r="B16" s="57">
        <v>2</v>
      </c>
      <c r="C16" s="157" t="s">
        <v>167</v>
      </c>
      <c r="D16" s="158"/>
    </row>
    <row r="17" spans="1:8" ht="35.4" customHeight="1" x14ac:dyDescent="0.3">
      <c r="A17" s="24" t="s">
        <v>137</v>
      </c>
      <c r="B17" s="57">
        <v>27</v>
      </c>
      <c r="C17" s="159" t="s">
        <v>193</v>
      </c>
      <c r="D17" s="160"/>
    </row>
    <row r="18" spans="1:8" ht="45.6" customHeight="1" x14ac:dyDescent="0.3">
      <c r="A18" s="31" t="s">
        <v>92</v>
      </c>
      <c r="B18" s="30">
        <v>2</v>
      </c>
      <c r="C18" s="159" t="s">
        <v>168</v>
      </c>
      <c r="D18" s="160"/>
    </row>
    <row r="19" spans="1:8" ht="113.4" customHeight="1" x14ac:dyDescent="0.3">
      <c r="A19" s="31" t="s">
        <v>144</v>
      </c>
      <c r="B19" s="102" t="s">
        <v>183</v>
      </c>
      <c r="C19" s="159" t="s">
        <v>169</v>
      </c>
      <c r="D19" s="160"/>
    </row>
    <row r="20" spans="1:8" ht="54.6" customHeight="1" x14ac:dyDescent="0.3">
      <c r="A20" s="31" t="s">
        <v>85</v>
      </c>
      <c r="B20" s="33">
        <v>1</v>
      </c>
      <c r="C20" s="159" t="s">
        <v>170</v>
      </c>
      <c r="D20" s="160"/>
    </row>
    <row r="21" spans="1:8" ht="31.2" x14ac:dyDescent="0.3">
      <c r="A21" s="31" t="s">
        <v>86</v>
      </c>
      <c r="B21" s="32">
        <v>151512</v>
      </c>
      <c r="C21" s="28"/>
      <c r="D21" s="28"/>
    </row>
    <row r="22" spans="1:8" ht="109.2" x14ac:dyDescent="0.3">
      <c r="A22" s="31" t="s">
        <v>100</v>
      </c>
      <c r="B22" s="87" t="s">
        <v>153</v>
      </c>
      <c r="C22" s="159" t="s">
        <v>171</v>
      </c>
      <c r="D22" s="160"/>
    </row>
    <row r="23" spans="1:8" ht="15.6" x14ac:dyDescent="0.3">
      <c r="A23" s="153" t="s">
        <v>67</v>
      </c>
      <c r="B23" s="153"/>
      <c r="C23" s="153"/>
      <c r="D23" s="153"/>
    </row>
    <row r="24" spans="1:8" ht="31.2" x14ac:dyDescent="0.3">
      <c r="A24" s="24" t="s">
        <v>68</v>
      </c>
      <c r="B24" s="30">
        <v>2498</v>
      </c>
      <c r="C24" s="28"/>
      <c r="D24" s="10"/>
    </row>
    <row r="25" spans="1:8" x14ac:dyDescent="0.3">
      <c r="A25" s="22" t="s">
        <v>26</v>
      </c>
      <c r="B25" s="30">
        <v>675</v>
      </c>
      <c r="C25" s="28"/>
      <c r="D25" s="10"/>
    </row>
    <row r="26" spans="1:8" x14ac:dyDescent="0.3">
      <c r="A26" s="22" t="s">
        <v>27</v>
      </c>
      <c r="B26" s="30">
        <v>2175</v>
      </c>
      <c r="C26" s="29">
        <f>B26/B24</f>
        <v>0.87069655724579664</v>
      </c>
      <c r="D26" s="10"/>
    </row>
    <row r="27" spans="1:8" ht="28.8" x14ac:dyDescent="0.3">
      <c r="A27" s="22" t="s">
        <v>28</v>
      </c>
      <c r="B27" s="30">
        <v>2448</v>
      </c>
      <c r="C27" s="29">
        <f>B27/B24</f>
        <v>0.97998398718975177</v>
      </c>
      <c r="D27" s="10"/>
    </row>
    <row r="28" spans="1:8" ht="41.4" x14ac:dyDescent="0.3">
      <c r="A28" s="26"/>
      <c r="B28" s="11"/>
      <c r="C28" s="27" t="s">
        <v>90</v>
      </c>
      <c r="D28" s="27" t="s">
        <v>91</v>
      </c>
      <c r="E28" s="58"/>
    </row>
    <row r="29" spans="1:8" ht="19.2" customHeight="1" x14ac:dyDescent="0.3">
      <c r="A29" s="24" t="s">
        <v>69</v>
      </c>
      <c r="B29" s="105">
        <v>17.974</v>
      </c>
      <c r="C29" s="57">
        <v>0</v>
      </c>
      <c r="D29" s="104">
        <v>0.5</v>
      </c>
    </row>
    <row r="30" spans="1:8" ht="19.2" customHeight="1" x14ac:dyDescent="0.3">
      <c r="A30" s="24" t="s">
        <v>79</v>
      </c>
      <c r="B30" s="57">
        <v>5</v>
      </c>
      <c r="C30" s="59"/>
      <c r="D30" s="60"/>
      <c r="E30" s="61"/>
    </row>
    <row r="31" spans="1:8" ht="37.200000000000003" customHeight="1" x14ac:dyDescent="0.3">
      <c r="A31" s="24" t="s">
        <v>138</v>
      </c>
      <c r="B31" s="57">
        <v>17.600000000000001</v>
      </c>
      <c r="C31" s="113" t="s">
        <v>182</v>
      </c>
    </row>
    <row r="32" spans="1:8" ht="45" customHeight="1" x14ac:dyDescent="0.3">
      <c r="A32" s="54" t="s">
        <v>74</v>
      </c>
      <c r="B32" s="35" t="s">
        <v>37</v>
      </c>
      <c r="C32" s="35" t="s">
        <v>38</v>
      </c>
      <c r="D32" s="35" t="s">
        <v>40</v>
      </c>
      <c r="E32" s="35" t="s">
        <v>70</v>
      </c>
      <c r="F32" s="35" t="s">
        <v>41</v>
      </c>
      <c r="G32" s="35" t="s">
        <v>55</v>
      </c>
      <c r="H32" s="35" t="s">
        <v>76</v>
      </c>
    </row>
    <row r="33" spans="1:8" x14ac:dyDescent="0.3">
      <c r="A33" s="38" t="s">
        <v>149</v>
      </c>
      <c r="B33" s="42" t="s">
        <v>150</v>
      </c>
      <c r="C33" s="42">
        <v>2010</v>
      </c>
      <c r="D33" s="42">
        <v>1944</v>
      </c>
      <c r="E33" s="42">
        <v>77544</v>
      </c>
      <c r="F33" s="42">
        <v>10</v>
      </c>
      <c r="G33" s="42">
        <v>12.5</v>
      </c>
      <c r="H33" s="42">
        <v>36636</v>
      </c>
    </row>
    <row r="34" spans="1:8" x14ac:dyDescent="0.3">
      <c r="A34" s="38" t="s">
        <v>156</v>
      </c>
      <c r="B34" s="42" t="s">
        <v>150</v>
      </c>
      <c r="C34" s="42">
        <v>2007</v>
      </c>
      <c r="D34" s="42">
        <v>1036</v>
      </c>
      <c r="E34" s="42">
        <v>20949</v>
      </c>
      <c r="F34" s="42">
        <v>10</v>
      </c>
      <c r="G34" s="42">
        <v>14</v>
      </c>
      <c r="H34" s="42">
        <v>12462</v>
      </c>
    </row>
    <row r="35" spans="1:8" x14ac:dyDescent="0.3">
      <c r="A35" s="38" t="s">
        <v>72</v>
      </c>
      <c r="B35" s="42"/>
      <c r="C35" s="42"/>
      <c r="D35" s="42"/>
      <c r="E35" s="42"/>
      <c r="F35" s="42"/>
      <c r="G35" s="42"/>
      <c r="H35" s="42"/>
    </row>
    <row r="36" spans="1:8" ht="43.2" x14ac:dyDescent="0.3">
      <c r="A36" s="54" t="s">
        <v>78</v>
      </c>
      <c r="B36" s="35" t="s">
        <v>37</v>
      </c>
      <c r="C36" s="35" t="s">
        <v>38</v>
      </c>
      <c r="D36" s="35" t="s">
        <v>40</v>
      </c>
      <c r="E36" s="35" t="s">
        <v>80</v>
      </c>
      <c r="F36" s="35" t="s">
        <v>41</v>
      </c>
      <c r="G36" s="35" t="s">
        <v>55</v>
      </c>
      <c r="H36" s="35" t="s">
        <v>77</v>
      </c>
    </row>
    <row r="37" spans="1:8" x14ac:dyDescent="0.3">
      <c r="A37" s="38" t="s">
        <v>149</v>
      </c>
      <c r="B37" s="42" t="s">
        <v>150</v>
      </c>
      <c r="C37" s="42">
        <v>2010</v>
      </c>
      <c r="D37" s="42">
        <v>795</v>
      </c>
      <c r="E37" s="42">
        <v>71428</v>
      </c>
      <c r="F37" s="42">
        <v>10</v>
      </c>
      <c r="G37" s="42">
        <v>12.5</v>
      </c>
      <c r="H37" s="42" t="s">
        <v>155</v>
      </c>
    </row>
    <row r="38" spans="1:8" x14ac:dyDescent="0.3">
      <c r="A38" s="38" t="s">
        <v>156</v>
      </c>
      <c r="B38" s="42" t="s">
        <v>150</v>
      </c>
      <c r="C38" s="42">
        <v>2007</v>
      </c>
      <c r="D38" s="42">
        <v>600</v>
      </c>
      <c r="E38" s="42">
        <v>16949</v>
      </c>
      <c r="F38" s="42">
        <v>10</v>
      </c>
      <c r="G38" s="42">
        <v>14</v>
      </c>
      <c r="H38" s="42" t="s">
        <v>155</v>
      </c>
    </row>
    <row r="39" spans="1:8" x14ac:dyDescent="0.3">
      <c r="A39" s="38" t="s">
        <v>72</v>
      </c>
      <c r="B39" s="42"/>
      <c r="C39" s="42"/>
      <c r="D39" s="42"/>
      <c r="E39" s="42"/>
      <c r="F39" s="42"/>
      <c r="G39" s="42"/>
      <c r="H39" s="42"/>
    </row>
    <row r="40" spans="1:8" ht="57.6" x14ac:dyDescent="0.3">
      <c r="A40" s="54" t="s">
        <v>73</v>
      </c>
      <c r="B40" s="35" t="s">
        <v>37</v>
      </c>
      <c r="C40" s="35" t="s">
        <v>38</v>
      </c>
      <c r="D40" s="35" t="s">
        <v>75</v>
      </c>
      <c r="E40" s="35" t="s">
        <v>41</v>
      </c>
      <c r="F40" s="35" t="s">
        <v>55</v>
      </c>
      <c r="G40" s="35" t="s">
        <v>81</v>
      </c>
    </row>
    <row r="41" spans="1:8" x14ac:dyDescent="0.3">
      <c r="A41" s="38" t="s">
        <v>149</v>
      </c>
      <c r="B41" s="42" t="s">
        <v>150</v>
      </c>
      <c r="C41" s="42">
        <v>2010</v>
      </c>
      <c r="D41" s="42">
        <v>400</v>
      </c>
      <c r="E41" s="42">
        <v>10</v>
      </c>
      <c r="F41" s="42">
        <v>12.5</v>
      </c>
      <c r="G41" s="42" t="s">
        <v>155</v>
      </c>
      <c r="H41" s="36"/>
    </row>
    <row r="42" spans="1:8" x14ac:dyDescent="0.3">
      <c r="A42" s="38" t="s">
        <v>71</v>
      </c>
      <c r="B42" s="42"/>
      <c r="C42" s="42"/>
      <c r="D42" s="42"/>
      <c r="E42" s="42"/>
      <c r="F42" s="42"/>
      <c r="G42" s="42"/>
      <c r="H42" s="36"/>
    </row>
    <row r="43" spans="1:8" x14ac:dyDescent="0.3">
      <c r="A43" s="38" t="s">
        <v>72</v>
      </c>
      <c r="B43" s="42"/>
      <c r="C43" s="42"/>
      <c r="D43" s="42"/>
      <c r="E43" s="42"/>
      <c r="F43" s="42"/>
      <c r="G43" s="42"/>
      <c r="H43" s="36"/>
    </row>
    <row r="44" spans="1:8" x14ac:dyDescent="0.3">
      <c r="H44" s="4"/>
    </row>
  </sheetData>
  <mergeCells count="10">
    <mergeCell ref="A23:D23"/>
    <mergeCell ref="B1:D1"/>
    <mergeCell ref="A3:D3"/>
    <mergeCell ref="G9:J9"/>
    <mergeCell ref="C16:D16"/>
    <mergeCell ref="C17:D17"/>
    <mergeCell ref="C18:D18"/>
    <mergeCell ref="C19:D19"/>
    <mergeCell ref="C20:D20"/>
    <mergeCell ref="C22:D22"/>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10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4.5546875" customWidth="1"/>
    <col min="11" max="11" width="14" customWidth="1"/>
    <col min="12" max="12" width="42.44140625" customWidth="1"/>
    <col min="13" max="13" width="22.5546875" customWidth="1"/>
  </cols>
  <sheetData>
    <row r="1" spans="1:11" ht="49.5" customHeight="1" thickBot="1" x14ac:dyDescent="0.35">
      <c r="A1" s="7" t="s">
        <v>143</v>
      </c>
      <c r="B1" s="164" t="s">
        <v>192</v>
      </c>
      <c r="C1" s="165"/>
      <c r="D1" s="165"/>
      <c r="E1" s="77"/>
      <c r="F1" s="58"/>
    </row>
    <row r="2" spans="1:11" ht="21.75" customHeight="1" x14ac:dyDescent="0.3">
      <c r="A2" s="5"/>
      <c r="B2" s="6"/>
      <c r="C2" s="6"/>
      <c r="D2" s="6"/>
      <c r="E2" s="6"/>
    </row>
    <row r="3" spans="1:11" s="4" customFormat="1" ht="18" customHeight="1" x14ac:dyDescent="0.3">
      <c r="A3" s="121" t="s">
        <v>35</v>
      </c>
      <c r="B3" s="121"/>
      <c r="C3" s="121"/>
      <c r="D3" s="121"/>
      <c r="E3" s="78"/>
    </row>
    <row r="4" spans="1:11" ht="29.4" customHeight="1" x14ac:dyDescent="0.3">
      <c r="A4" s="41" t="s">
        <v>43</v>
      </c>
      <c r="B4" s="30">
        <v>43073</v>
      </c>
      <c r="C4" s="28"/>
      <c r="D4" s="21"/>
      <c r="E4" s="79"/>
    </row>
    <row r="5" spans="1:11" ht="28.8" x14ac:dyDescent="0.3">
      <c r="A5" s="22" t="s">
        <v>36</v>
      </c>
      <c r="B5" s="30">
        <v>40724</v>
      </c>
      <c r="C5" s="34">
        <f>B5/B4</f>
        <v>0.94546467624730113</v>
      </c>
      <c r="D5" s="10"/>
      <c r="E5" s="101"/>
    </row>
    <row r="6" spans="1:11" ht="28.8" x14ac:dyDescent="0.3">
      <c r="A6" s="22" t="s">
        <v>87</v>
      </c>
      <c r="B6" s="30">
        <v>2349</v>
      </c>
      <c r="C6" s="29">
        <f>B6/B4</f>
        <v>5.4535323752698907E-2</v>
      </c>
      <c r="D6" s="10"/>
      <c r="E6" s="80"/>
      <c r="F6" s="58"/>
    </row>
    <row r="7" spans="1:11" ht="57.6" x14ac:dyDescent="0.3">
      <c r="A7" s="62" t="s">
        <v>94</v>
      </c>
      <c r="B7" s="35" t="s">
        <v>37</v>
      </c>
      <c r="C7" s="35" t="s">
        <v>38</v>
      </c>
      <c r="D7" s="35" t="s">
        <v>40</v>
      </c>
      <c r="E7" s="35" t="s">
        <v>139</v>
      </c>
      <c r="F7" s="35" t="s">
        <v>42</v>
      </c>
      <c r="G7" s="35" t="s">
        <v>41</v>
      </c>
      <c r="H7" s="35" t="s">
        <v>55</v>
      </c>
      <c r="I7" s="35" t="s">
        <v>44</v>
      </c>
      <c r="J7" s="35" t="s">
        <v>53</v>
      </c>
      <c r="K7" s="35" t="s">
        <v>54</v>
      </c>
    </row>
    <row r="8" spans="1:11" s="37" customFormat="1" ht="43.2" x14ac:dyDescent="0.3">
      <c r="A8" s="38" t="s">
        <v>154</v>
      </c>
      <c r="B8" s="42" t="s">
        <v>148</v>
      </c>
      <c r="C8" s="42">
        <v>2010</v>
      </c>
      <c r="D8" s="42">
        <v>579</v>
      </c>
      <c r="E8" s="42">
        <v>3832</v>
      </c>
      <c r="F8" s="42">
        <v>94766</v>
      </c>
      <c r="G8" s="42">
        <v>10</v>
      </c>
      <c r="H8" s="42">
        <v>14</v>
      </c>
      <c r="I8" s="42">
        <v>125787</v>
      </c>
      <c r="J8" s="103" t="s">
        <v>181</v>
      </c>
      <c r="K8" s="161" t="s">
        <v>172</v>
      </c>
    </row>
    <row r="9" spans="1:11" s="37" customFormat="1" x14ac:dyDescent="0.3">
      <c r="A9" s="38" t="s">
        <v>45</v>
      </c>
      <c r="B9" s="42"/>
      <c r="C9" s="42"/>
      <c r="D9" s="42"/>
      <c r="E9" s="42"/>
      <c r="F9" s="42"/>
      <c r="G9" s="42"/>
      <c r="H9" s="42"/>
      <c r="I9" s="42"/>
      <c r="J9" s="43"/>
      <c r="K9" s="162"/>
    </row>
    <row r="10" spans="1:11" s="37" customFormat="1" x14ac:dyDescent="0.3">
      <c r="A10" s="38" t="s">
        <v>46</v>
      </c>
      <c r="B10" s="42"/>
      <c r="C10" s="42"/>
      <c r="D10" s="42"/>
      <c r="E10" s="42"/>
      <c r="F10" s="42"/>
      <c r="G10" s="42"/>
      <c r="H10" s="42"/>
      <c r="I10" s="42"/>
      <c r="J10" s="43"/>
      <c r="K10" s="163"/>
    </row>
    <row r="11" spans="1:11" s="37" customFormat="1" ht="143.25" customHeight="1" x14ac:dyDescent="0.3">
      <c r="A11" s="86" t="s">
        <v>146</v>
      </c>
      <c r="B11" s="42" t="s">
        <v>159</v>
      </c>
      <c r="C11" s="172" t="s">
        <v>173</v>
      </c>
      <c r="D11" s="172"/>
      <c r="E11" s="36"/>
      <c r="F11" s="36"/>
      <c r="G11" s="36"/>
      <c r="H11" s="36"/>
      <c r="I11" s="36"/>
      <c r="J11" s="84"/>
      <c r="K11" s="84"/>
    </row>
    <row r="12" spans="1:11" s="37" customFormat="1" x14ac:dyDescent="0.3">
      <c r="A12" s="36"/>
      <c r="B12" s="36"/>
      <c r="C12" s="36"/>
      <c r="D12" s="36"/>
      <c r="E12" s="36"/>
      <c r="F12" s="36"/>
      <c r="G12" s="36"/>
      <c r="H12" s="36"/>
      <c r="I12" s="36"/>
      <c r="J12" s="84"/>
      <c r="K12" s="84"/>
    </row>
    <row r="13" spans="1:11" ht="46.95" customHeight="1" x14ac:dyDescent="0.3">
      <c r="A13" s="35" t="s">
        <v>39</v>
      </c>
      <c r="B13" s="35" t="s">
        <v>82</v>
      </c>
      <c r="C13" s="35" t="s">
        <v>140</v>
      </c>
      <c r="D13" s="35" t="s">
        <v>47</v>
      </c>
      <c r="E13" s="36"/>
      <c r="F13" s="37"/>
    </row>
    <row r="14" spans="1:11" x14ac:dyDescent="0.3">
      <c r="A14" s="166" t="s">
        <v>157</v>
      </c>
      <c r="B14" s="39" t="s">
        <v>48</v>
      </c>
      <c r="C14" s="89">
        <v>319</v>
      </c>
      <c r="D14" s="89">
        <v>8.0250000000000004</v>
      </c>
      <c r="E14" s="81"/>
      <c r="F14" s="37"/>
    </row>
    <row r="15" spans="1:11" x14ac:dyDescent="0.3">
      <c r="A15" s="167"/>
      <c r="B15" s="39" t="s">
        <v>49</v>
      </c>
      <c r="C15" s="89">
        <v>565</v>
      </c>
      <c r="D15" s="89">
        <v>42.75</v>
      </c>
      <c r="E15" s="81"/>
      <c r="F15" s="37"/>
    </row>
    <row r="16" spans="1:11" x14ac:dyDescent="0.3">
      <c r="A16" s="167"/>
      <c r="B16" s="39" t="s">
        <v>50</v>
      </c>
      <c r="C16" s="89">
        <v>224</v>
      </c>
      <c r="D16" s="89">
        <v>18.100000000000001</v>
      </c>
      <c r="E16" s="81"/>
      <c r="F16" s="37"/>
    </row>
    <row r="17" spans="1:6" x14ac:dyDescent="0.3">
      <c r="A17" s="167"/>
      <c r="B17" s="39" t="s">
        <v>51</v>
      </c>
      <c r="C17" s="89">
        <v>5.5</v>
      </c>
      <c r="D17" s="89">
        <v>3.57</v>
      </c>
      <c r="E17" s="81"/>
      <c r="F17" s="37"/>
    </row>
    <row r="18" spans="1:6" x14ac:dyDescent="0.3">
      <c r="A18" s="167"/>
      <c r="B18" s="39" t="s">
        <v>52</v>
      </c>
      <c r="C18" s="89">
        <v>10.65</v>
      </c>
      <c r="D18" s="89">
        <v>4.0999999999999996</v>
      </c>
      <c r="E18" s="81"/>
      <c r="F18" s="37"/>
    </row>
    <row r="19" spans="1:6" ht="28.8" x14ac:dyDescent="0.3">
      <c r="A19" s="168"/>
      <c r="B19" s="82" t="s">
        <v>141</v>
      </c>
      <c r="C19" s="89">
        <v>1380.4</v>
      </c>
      <c r="D19" s="90"/>
      <c r="E19" s="81"/>
      <c r="F19" s="37"/>
    </row>
    <row r="20" spans="1:6" ht="29.4" customHeight="1" x14ac:dyDescent="0.3">
      <c r="A20" s="169" t="s">
        <v>45</v>
      </c>
      <c r="B20" s="40" t="s">
        <v>48</v>
      </c>
      <c r="C20" s="44"/>
      <c r="D20" s="44"/>
      <c r="E20" s="81"/>
      <c r="F20" s="37"/>
    </row>
    <row r="21" spans="1:6" x14ac:dyDescent="0.3">
      <c r="A21" s="170"/>
      <c r="B21" s="40" t="s">
        <v>49</v>
      </c>
      <c r="C21" s="44"/>
      <c r="D21" s="44"/>
      <c r="E21" s="81"/>
      <c r="F21" s="37"/>
    </row>
    <row r="22" spans="1:6" x14ac:dyDescent="0.3">
      <c r="A22" s="170"/>
      <c r="B22" s="40" t="s">
        <v>50</v>
      </c>
      <c r="C22" s="44"/>
      <c r="D22" s="44"/>
      <c r="E22" s="81"/>
      <c r="F22" s="37"/>
    </row>
    <row r="23" spans="1:6" x14ac:dyDescent="0.3">
      <c r="A23" s="170"/>
      <c r="B23" s="40" t="s">
        <v>51</v>
      </c>
      <c r="C23" s="44"/>
      <c r="D23" s="44"/>
      <c r="E23" s="81"/>
      <c r="F23" s="37"/>
    </row>
    <row r="24" spans="1:6" x14ac:dyDescent="0.3">
      <c r="A24" s="170"/>
      <c r="B24" s="40" t="s">
        <v>52</v>
      </c>
      <c r="C24" s="44"/>
      <c r="D24" s="44"/>
      <c r="E24" s="81"/>
      <c r="F24" s="37"/>
    </row>
    <row r="25" spans="1:6" ht="28.8" x14ac:dyDescent="0.3">
      <c r="A25" s="171"/>
      <c r="B25" s="82" t="s">
        <v>141</v>
      </c>
      <c r="C25" s="44"/>
      <c r="D25" s="28"/>
    </row>
  </sheetData>
  <mergeCells count="6">
    <mergeCell ref="K8:K10"/>
    <mergeCell ref="B1:D1"/>
    <mergeCell ref="A3:D3"/>
    <mergeCell ref="A14:A19"/>
    <mergeCell ref="A20:A25"/>
    <mergeCell ref="C11:D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E39" sqref="E39"/>
    </sheetView>
  </sheetViews>
  <sheetFormatPr defaultRowHeight="14.4" x14ac:dyDescent="0.3"/>
  <cols>
    <col min="1" max="1" width="53.44140625" style="3" customWidth="1"/>
    <col min="2" max="2" width="42.6640625" style="98"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64" t="s">
        <v>192</v>
      </c>
      <c r="C1" s="165"/>
      <c r="D1" s="58"/>
    </row>
    <row r="2" spans="1:4" ht="21.75" customHeight="1" x14ac:dyDescent="0.3">
      <c r="A2" s="5"/>
      <c r="B2" s="6"/>
      <c r="C2" s="6"/>
    </row>
    <row r="3" spans="1:4" s="4" customFormat="1" ht="18" customHeight="1" x14ac:dyDescent="0.3">
      <c r="A3" s="121" t="s">
        <v>61</v>
      </c>
      <c r="B3" s="121"/>
      <c r="C3" s="121"/>
    </row>
    <row r="4" spans="1:4" s="47" customFormat="1" ht="30" customHeight="1" x14ac:dyDescent="0.3">
      <c r="A4" s="48" t="s">
        <v>59</v>
      </c>
      <c r="B4" s="49" t="s">
        <v>177</v>
      </c>
      <c r="C4" s="28"/>
    </row>
    <row r="5" spans="1:4" s="47" customFormat="1" ht="30" customHeight="1" x14ac:dyDescent="0.3">
      <c r="A5" s="48" t="s">
        <v>60</v>
      </c>
      <c r="B5" s="94">
        <v>5597302</v>
      </c>
      <c r="C5" s="28"/>
    </row>
    <row r="6" spans="1:4" s="47" customFormat="1" ht="48" customHeight="1" x14ac:dyDescent="0.3">
      <c r="A6" s="48" t="s">
        <v>103</v>
      </c>
      <c r="B6" s="94">
        <v>275296</v>
      </c>
      <c r="C6" s="28"/>
      <c r="D6" s="46"/>
    </row>
    <row r="7" spans="1:4" s="47" customFormat="1" ht="30" customHeight="1" x14ac:dyDescent="0.3">
      <c r="A7" s="48" t="s">
        <v>102</v>
      </c>
      <c r="B7" s="94" t="s">
        <v>180</v>
      </c>
      <c r="C7" s="28"/>
      <c r="D7" s="46"/>
    </row>
    <row r="8" spans="1:4" s="47" customFormat="1" ht="28.8" x14ac:dyDescent="0.3">
      <c r="A8" s="48" t="s">
        <v>83</v>
      </c>
      <c r="B8" s="94">
        <v>100</v>
      </c>
      <c r="C8" s="28"/>
      <c r="D8" s="46"/>
    </row>
    <row r="9" spans="1:4" s="47" customFormat="1" x14ac:dyDescent="0.3">
      <c r="A9" s="52"/>
      <c r="B9" s="95"/>
      <c r="C9" s="53"/>
      <c r="D9" s="46"/>
    </row>
    <row r="10" spans="1:4" ht="29.4" customHeight="1" x14ac:dyDescent="0.3">
      <c r="A10" s="41" t="s">
        <v>56</v>
      </c>
      <c r="B10" s="96">
        <v>1.51</v>
      </c>
      <c r="C10" s="28"/>
      <c r="D10" s="45"/>
    </row>
    <row r="11" spans="1:4" x14ac:dyDescent="0.3">
      <c r="A11" s="22" t="s">
        <v>58</v>
      </c>
      <c r="B11" s="96">
        <v>0</v>
      </c>
      <c r="C11" s="34">
        <f>B11/B10</f>
        <v>0</v>
      </c>
    </row>
    <row r="12" spans="1:4" x14ac:dyDescent="0.3">
      <c r="A12" s="22" t="s">
        <v>57</v>
      </c>
      <c r="B12" s="96">
        <v>0</v>
      </c>
      <c r="C12" s="29">
        <f>B12/B10</f>
        <v>0</v>
      </c>
    </row>
    <row r="13" spans="1:4" ht="28.8" x14ac:dyDescent="0.3">
      <c r="A13" s="50" t="s">
        <v>142</v>
      </c>
      <c r="B13" s="99" t="s">
        <v>174</v>
      </c>
      <c r="C13" s="111" t="s">
        <v>174</v>
      </c>
    </row>
    <row r="14" spans="1:4" x14ac:dyDescent="0.3">
      <c r="A14" s="50" t="s">
        <v>104</v>
      </c>
      <c r="B14" s="96">
        <v>123308</v>
      </c>
      <c r="C14" s="28"/>
    </row>
    <row r="15" spans="1:4" x14ac:dyDescent="0.3">
      <c r="A15" s="67" t="s">
        <v>105</v>
      </c>
      <c r="B15" s="100">
        <v>156937</v>
      </c>
      <c r="C15" s="28"/>
    </row>
    <row r="16" spans="1:4" ht="28.8" x14ac:dyDescent="0.3">
      <c r="A16" s="65" t="s">
        <v>65</v>
      </c>
      <c r="B16" s="97" t="s">
        <v>178</v>
      </c>
      <c r="C16" s="66"/>
      <c r="D16" s="45"/>
    </row>
    <row r="17" spans="1:4" ht="28.8" x14ac:dyDescent="0.3">
      <c r="A17" s="65" t="s">
        <v>24</v>
      </c>
      <c r="B17" s="97" t="s">
        <v>175</v>
      </c>
      <c r="C17" s="66"/>
    </row>
    <row r="18" spans="1:4" ht="28.8" x14ac:dyDescent="0.3">
      <c r="A18" s="65" t="s">
        <v>88</v>
      </c>
      <c r="B18" s="97" t="s">
        <v>176</v>
      </c>
      <c r="C18" s="66"/>
      <c r="D18" s="58"/>
    </row>
    <row r="19" spans="1:4" ht="15.6" customHeight="1" x14ac:dyDescent="0.3">
      <c r="A19" s="173" t="s">
        <v>62</v>
      </c>
      <c r="B19" s="174"/>
      <c r="C19" s="173"/>
    </row>
    <row r="20" spans="1:4" x14ac:dyDescent="0.3">
      <c r="A20" s="41" t="s">
        <v>63</v>
      </c>
      <c r="B20" s="96">
        <v>0.93</v>
      </c>
      <c r="C20" s="28"/>
    </row>
    <row r="21" spans="1:4" x14ac:dyDescent="0.3">
      <c r="A21" s="50" t="s">
        <v>106</v>
      </c>
      <c r="B21" s="96">
        <v>111982</v>
      </c>
      <c r="C21" s="28"/>
    </row>
    <row r="22" spans="1:4" x14ac:dyDescent="0.3">
      <c r="A22" s="50" t="s">
        <v>107</v>
      </c>
      <c r="B22" s="96">
        <v>114511</v>
      </c>
      <c r="C22" s="28"/>
    </row>
    <row r="23" spans="1:4" ht="28.8" x14ac:dyDescent="0.3">
      <c r="A23" s="51" t="s">
        <v>64</v>
      </c>
      <c r="B23" s="94" t="s">
        <v>179</v>
      </c>
      <c r="C23" s="28"/>
    </row>
    <row r="24" spans="1:4" ht="28.8" x14ac:dyDescent="0.3">
      <c r="A24" s="51" t="s">
        <v>24</v>
      </c>
      <c r="B24" s="97" t="s">
        <v>175</v>
      </c>
      <c r="C24" s="28"/>
    </row>
    <row r="25" spans="1:4" ht="28.8" x14ac:dyDescent="0.3">
      <c r="A25" s="51" t="s">
        <v>66</v>
      </c>
      <c r="B25" s="97" t="s">
        <v>176</v>
      </c>
      <c r="C25" s="28"/>
    </row>
    <row r="26" spans="1:4" x14ac:dyDescent="0.3">
      <c r="A26" s="58"/>
    </row>
  </sheetData>
  <mergeCells count="3">
    <mergeCell ref="B1:C1"/>
    <mergeCell ref="A3:C3"/>
    <mergeCell ref="A19:C19"/>
  </mergeCells>
  <pageMargins left="0.7" right="0.7"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1</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Sheet1</vt:lpstr>
      <vt:lpstr>Ūdenssaimniec_ESOŠS_VĒRTĒJUMS!Drukas_apgabals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2020-03-23T09:56:12Z</dcterms:modified>
</cp:coreProperties>
</file>