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A71C63DC-2A56-4E0E-B839-687C51DADBDF}" xr6:coauthVersionLast="45" xr6:coauthVersionMax="45" xr10:uidLastSave="{00000000-0000-0000-0000-000000000000}"/>
  <bookViews>
    <workbookView xWindow="-108" yWindow="-108" windowWidth="23256" windowHeight="12576"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4">Ekonomiskais_novērtējums!$A$1:$C$25</definedName>
    <definedName name="_xlnm.Print_Area" localSheetId="2">Ūdenssaimniec_ESOŠS_VĒRTĒJUMS!$A$1:$H$43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1" l="1"/>
  <c r="D11" i="1"/>
  <c r="B10" i="7" l="1"/>
  <c r="H39" i="1" l="1"/>
  <c r="H31" i="1"/>
  <c r="H26" i="1"/>
  <c r="H22" i="1"/>
  <c r="H18" i="1"/>
  <c r="C27" i="7" l="1"/>
  <c r="C26" i="7"/>
  <c r="B1" i="9"/>
  <c r="B1" i="8"/>
  <c r="C12" i="9"/>
  <c r="C11" i="9"/>
  <c r="C5" i="8"/>
  <c r="C6" i="8"/>
  <c r="C10" i="7"/>
  <c r="D10" i="7"/>
  <c r="C7" i="7"/>
  <c r="C8" i="7"/>
  <c r="D26" i="1" l="1"/>
  <c r="D18" i="1"/>
  <c r="D31" i="1"/>
  <c r="D22" i="1"/>
  <c r="D39" i="1"/>
</calcChain>
</file>

<file path=xl/sharedStrings.xml><?xml version="1.0" encoding="utf-8"?>
<sst xmlns="http://schemas.openxmlformats.org/spreadsheetml/2006/main" count="277" uniqueCount="209">
  <si>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</si>
  <si>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</si>
  <si>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</si>
  <si>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</si>
  <si>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</si>
  <si>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</si>
  <si>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</si>
  <si>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</si>
  <si>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</si>
  <si>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</si>
  <si>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</si>
  <si>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</si>
  <si>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</si>
  <si>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</si>
  <si>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</si>
  <si>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</si>
  <si>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</si>
  <si>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</si>
  <si>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</si>
  <si>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</si>
  <si>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</si>
  <si>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</si>
  <si>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</si>
  <si>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</si>
  <si>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</si>
  <si>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</si>
  <si>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</si>
  <si>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</si>
  <si>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</si>
  <si>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</si>
  <si>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</si>
  <si>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</si>
  <si>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</si>
  <si>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</si>
  <si>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</si>
  <si>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</si>
  <si>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</si>
  <si>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</si>
  <si>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</si>
  <si>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</si>
  <si>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</si>
  <si>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</si>
  <si>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</si>
  <si>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</si>
  <si>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</si>
  <si>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</si>
  <si>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</si>
  <si>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</si>
  <si>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</si>
  <si>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</si>
  <si>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</si>
  <si>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</si>
  <si>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</si>
  <si>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</si>
  <si>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</si>
  <si>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</si>
  <si>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</si>
  <si>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</si>
  <si>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</si>
  <si>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</si>
  <si>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</si>
  <si>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</si>
  <si>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</si>
  <si>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</si>
  <si>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</si>
  <si>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</si>
  <si>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</si>
  <si>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</si>
  <si>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t>Esošo ūdensapgādes tīklu kopgarums, km</t>
  </si>
  <si>
    <t>Faktiski iegūtais ūdens apjoms m3/gadā</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</si>
  <si>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</si>
  <si>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</si>
  <si>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</si>
  <si>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</si>
  <si>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</si>
  <si>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</si>
  <si>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</si>
  <si>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</si>
  <si>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</si>
  <si>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</si>
  <si>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</si>
  <si>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</si>
  <si>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</si>
  <si>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</si>
  <si>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</si>
  <si>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</si>
  <si>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</si>
  <si>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</si>
  <si>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</si>
  <si>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</si>
  <si>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</si>
  <si>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</si>
  <si>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</si>
  <si>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</si>
  <si>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</si>
  <si>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</si>
  <si>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</si>
  <si>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</si>
  <si>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</si>
  <si>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</si>
  <si>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</si>
  <si>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</si>
  <si>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</si>
  <si>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</si>
  <si>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</si>
  <si>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</si>
  <si>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</si>
  <si>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</si>
  <si>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</si>
  <si>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</si>
  <si>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</si>
  <si>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</si>
  <si>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</si>
  <si>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</si>
  <si>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</si>
  <si>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</si>
  <si>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</si>
  <si>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</si>
  <si>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</si>
  <si>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</si>
  <si>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</si>
  <si>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</si>
  <si>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</si>
  <si>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</si>
  <si>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</si>
  <si>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</si>
  <si>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</si>
  <si>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</si>
  <si>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</si>
  <si>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</si>
  <si>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</si>
  <si>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</si>
  <si>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</si>
  <si>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</si>
  <si>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</si>
  <si>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</si>
  <si>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</si>
  <si>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t>Ūdenssaimniecības pakalpojumu sniedzēja esošo NAI jaudu pietiekamības (atbilstības) vērtējums, pēc decentralizēto notekūdeņu reģistra izveides un visu savākto notekūdeņu nogādāšanas attīrīšanai NAI</t>
  </si>
  <si>
    <t>Jā</t>
  </si>
  <si>
    <t>2021.gada 31.decembrim</t>
  </si>
  <si>
    <t>Pašvaldības SIA"Rūjienas siltums"</t>
  </si>
  <si>
    <t>Lai varētu segt izdevumus ir jāceļ tarifs</t>
  </si>
  <si>
    <t>ES fonda atbalsts, pašvaldības ieguldījums</t>
  </si>
  <si>
    <t>Nav, ir uzņēmuma vidēja termiņa darbības stratēģija, no 2015 - 2020.gadam</t>
  </si>
  <si>
    <t>Rūjiena, Bŗivības iela 35</t>
  </si>
  <si>
    <t>2010g.</t>
  </si>
  <si>
    <t>AD - apstrādātas notekūdeņu dūņas</t>
  </si>
  <si>
    <t>NAI atbilst esošai jaudai</t>
  </si>
  <si>
    <t>Brīvības iela 35</t>
  </si>
  <si>
    <t>Rīgas iela 30</t>
  </si>
  <si>
    <t>2010.g.</t>
  </si>
  <si>
    <t>Jā, Reģistra uzturētāja ir Pašvaldība, pašvaldības mājas lapā</t>
  </si>
  <si>
    <t>No citiem komersantiem netiek pieņemts, nav noslēgtu līgumu.</t>
  </si>
  <si>
    <t>Pašvaldības ieguldījums, ES fonda atbalsts</t>
  </si>
  <si>
    <t>Šis tikai par ūdeni</t>
  </si>
  <si>
    <t>Šīs par visa uzņēmuma kredītsaistības tai skaitā katlu māja</t>
  </si>
  <si>
    <t>Nav, nepietiekams pašvaldības budžeta finansējums</t>
  </si>
  <si>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t>
    </r>
    <r>
      <rPr>
        <sz val="12"/>
        <color theme="1"/>
        <rFont val="Calibri"/>
        <family val="2"/>
        <charset val="186"/>
        <scheme val="minor"/>
      </rPr>
      <t xml:space="preserve">ve </t>
    </r>
    <r>
      <rPr>
        <b/>
        <sz val="12"/>
        <color theme="1"/>
        <rFont val="Calibri"/>
        <family val="2"/>
        <charset val="186"/>
        <scheme val="minor"/>
      </rPr>
      <t>esošās ūdenspagādes pakalpojumu sniegšanas zonas robežās</t>
    </r>
    <r>
      <rPr>
        <sz val="12"/>
        <color theme="1"/>
        <rFont val="Calibri"/>
        <family val="2"/>
        <charset val="186"/>
        <scheme val="minor"/>
      </rPr>
      <t>, kopā</t>
    </r>
  </si>
  <si>
    <t>Citi no jauna izbūvējamie ūdensapgādes sistēmas infrastruktūras objekti esošās ūdenspagādes pakalpojumu sniegšanas zonas robežās</t>
  </si>
  <si>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theme="1"/>
        <rFont val="Calibri"/>
        <family val="2"/>
        <scheme val="minor"/>
      </rPr>
      <t>paplašinātā ūdenspagādes pakalpojumu sniegšanas zonā (ja plānota paplašināšana),</t>
    </r>
    <r>
      <rPr>
        <sz val="12"/>
        <color theme="1"/>
        <rFont val="Calibri"/>
        <family val="2"/>
        <scheme val="minor"/>
      </rPr>
      <t xml:space="preserve"> kopā</t>
    </r>
  </si>
  <si>
    <t>Citi no jauna izbūvējamie ūdensapgādes sistēmas infrastruktūras objekti paplašinātā ūdenspagādes pakalpojumu sniegšanas zonā (ja plānota paplašināšana)</t>
  </si>
  <si>
    <t>Vidēji mājsaimniecību ieņēmumi uz vienu cilvēku mēnesī 2018.g.</t>
  </si>
  <si>
    <t>Kopējais iedzīvotāju skaits pilsētā (ciemā) (01.01.2018)</t>
  </si>
  <si>
    <t>Aglomerācijas iedzīvotāju skaits uz (01.01.2018)</t>
  </si>
  <si>
    <t>CŪS pakalpojumu zonas iedzīvotāju skaits uz (01.01.2018)</t>
  </si>
  <si>
    <t>Saules kolektori elektrības ražošanai, 1.kpl.</t>
  </si>
  <si>
    <t>Nav plānota paplašināt, Aglomerācijas robežas precīzēs jaunais novada centrs.</t>
  </si>
  <si>
    <t>9gb, Q=2.0 - 4 l/s, H=12 m</t>
  </si>
  <si>
    <t>3240 m</t>
  </si>
  <si>
    <t xml:space="preserve">20.08.2026 gads -  26380  EUR   atl.178065 EUR 20.06.2034 gads       -                    atl. 362300 EUR                           </t>
  </si>
  <si>
    <t>Nav skaidrības, līdz 2020.gada martam jābūt skaidrībai. Viss saistīts ar pašvaldības darbaspēka kapacitātes resursiem</t>
  </si>
  <si>
    <t>7,4</t>
  </si>
  <si>
    <t>5.25 (PSIA"Rūj.silt.) aseniz. mucas izmērs 4 m3))</t>
  </si>
  <si>
    <r>
      <t xml:space="preserve">Vidējais iedzīvotāju skaits mājsaimniecībā </t>
    </r>
    <r>
      <rPr>
        <b/>
        <sz val="11"/>
        <color rgb="FFFF0000"/>
        <rFont val="Calibri"/>
        <family val="2"/>
        <charset val="186"/>
        <scheme val="minor"/>
      </rPr>
      <t>(iedzīvotāju skaits privātmājās/māju skaits)</t>
    </r>
  </si>
  <si>
    <t>Pārupe (Rūjas 450m, Krasta 900.m, Poruka 350m, Pērkona 600, Mārtiņa 500m, Kārļa 500m, Sedas 240m, Mednieku 600m, Mūrnieku 250m, Valdemāra 680m, Veidenbauma 600m, Marijas 700m, Valmieras 800m ielas un mazie atzari uz atsevišķām ēkām)</t>
  </si>
  <si>
    <t>Kalnkrogs (Pentes 900m,  Pērnavas, Saules 290m, Lauku 260m, Pilskalna ielas 350m un mazie atzari uz atsevišķām ēkām).</t>
  </si>
  <si>
    <t>Centra daļa (Skolas 600m, Lāčplēša 710m, Bērzu 350m, Viestura 140m, Dzirnavu 260m, Zāģu 160m, Dārza 400m, Ādama Alkšņa 180m ielas un mazie atzari uz atsevišķām ēkām)</t>
  </si>
  <si>
    <t>Uz šobrīdi grozīts -  3333882.00 EUR</t>
  </si>
  <si>
    <r>
      <t xml:space="preserve">797 euro bruto. Vidējie ieņēmumi uz vienu iedzīvotāju mājsaimniecībā </t>
    </r>
    <r>
      <rPr>
        <b/>
        <sz val="11"/>
        <color theme="1"/>
        <rFont val="Calibri"/>
        <family val="2"/>
        <charset val="186"/>
        <scheme val="minor"/>
      </rPr>
      <t>312 euro</t>
    </r>
  </si>
  <si>
    <t>6750m; pieslēgtas164 ēkas</t>
  </si>
  <si>
    <t>2550m, pieslēgtas 48 ēkas</t>
  </si>
  <si>
    <t>2860m, pieslēgtas 52 ēkas</t>
  </si>
  <si>
    <t>Saules kolektori elektrības ražošanai pilsētas NAI, 1.kpl, apt.90 m2, Ir ekonomisais pamatojums un piedāvājums, bez KF granda atmaksājas sešpadsmit gados. Uzstādot skābekļa zondes iespējams nakts režīma samazinājums attīrīšanas ietaisēm ar jaudas pieaugums dienas laikā</t>
  </si>
  <si>
    <t>Jā, Apstiprina Pašvaldības SIA"Rūjienas siltums" valde pēc tam Rūjienas novada pašvaldība izskata domes sēdē un balso par pieņemšanu</t>
  </si>
  <si>
    <t>12160m</t>
  </si>
  <si>
    <t>375 pieslēgtas ēkas</t>
  </si>
  <si>
    <t>375 gab.</t>
  </si>
  <si>
    <t>m3/gadā</t>
  </si>
  <si>
    <t>Pašteces tīkli</t>
  </si>
  <si>
    <t>2450 m</t>
  </si>
  <si>
    <t>200 m</t>
  </si>
  <si>
    <t>65gb</t>
  </si>
  <si>
    <t>iekļauts tīklu garumā</t>
  </si>
  <si>
    <t>2100 m</t>
  </si>
  <si>
    <t>58 gb</t>
  </si>
  <si>
    <t>spiedvadi: Pārupe. Kalnkrogs, Centra daļa un mazie atzari uz atsevišķām ēkām - vietās kur maģistrāle iet gar ielu nepieciešams izvedot pieslēgumu.</t>
  </si>
  <si>
    <t>357gab.</t>
  </si>
  <si>
    <t>13573m</t>
  </si>
  <si>
    <t>Ūdenssaimniecības uzņēmuma nosaukums</t>
  </si>
  <si>
    <t>Anketas aizpildīšanas datums</t>
  </si>
  <si>
    <t>Sanāksmē no ūdenssaimniecības uzņēmuma un/vai domes piedalās</t>
  </si>
  <si>
    <t>Kontakti anketas datu saskaņošanai vai precizēšanai, gadījumā ja tiek konstatēts, ka sagatavotā informācija ir nepilnīga</t>
  </si>
  <si>
    <t>RŪJIENA</t>
  </si>
  <si>
    <t>SIA "Rūjienas siltums"</t>
  </si>
  <si>
    <t>05.02.2020.</t>
  </si>
  <si>
    <t>Gints Vēveris</t>
  </si>
  <si>
    <t>gints.veveris@gmail.com</t>
  </si>
  <si>
    <t>Nav plānotas aglomerācijas robežu izmaiņas</t>
  </si>
  <si>
    <t>354 pieslēgtas ēkas (903 cilv)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</si>
</sst>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2]\ * #,##0.00_-;\-[$€-2]\ * #,##0.00_-;_-[$€-2]\ * &quot;-&quot;??_-;_-@_-"/>
    <numFmt numFmtId="166" formatCode="#,##0.000"/>
  </numFmts>
  <fonts count="39">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sz val="11"/>
      <color theme="1"/>
      <name val="Calibri"/>
      <family val="2"/>
      <scheme val="minor"/>
    </font>
    <font>
      <sz val="9"/>
      <color rgb="FF363636"/>
      <name val="Arial"/>
      <family val="2"/>
      <charset val="186"/>
    </font>
    <font>
      <sz val="12"/>
      <color rgb="FF333333"/>
      <name val="Open Sans"/>
      <family val="2"/>
      <charset val="186"/>
    </font>
    <font>
      <sz val="18"/>
      <color theme="1"/>
      <name val="Calibri"/>
      <family val="2"/>
      <scheme val="minor"/>
    </font>
    <font>
      <b/>
      <sz val="12"/>
      <color theme="1"/>
      <name val="Calibri"/>
      <family val="2"/>
      <charset val="186"/>
      <scheme val="minor"/>
    </font>
    <font>
      <b/>
      <sz val="20"/>
      <color theme="1"/>
      <name val="Calibri"/>
      <family val="2"/>
      <charset val="186"/>
      <scheme val="minor"/>
    </font>
    <font>
      <sz val="12"/>
      <color theme="1"/>
      <name val="Calibri"/>
      <family val="2"/>
      <charset val="186"/>
      <scheme val="minor"/>
    </font>
    <font>
      <b/>
      <i/>
      <sz val="10"/>
      <color theme="1"/>
      <name val="Calibri"/>
      <family val="2"/>
      <charset val="186"/>
      <scheme val="minor"/>
    </font>
    <font>
      <b/>
      <i/>
      <sz val="11"/>
      <color theme="1"/>
      <name val="Calibri"/>
      <family val="2"/>
      <charset val="186"/>
      <scheme val="minor"/>
    </font>
    <font>
      <b/>
      <sz val="11"/>
      <color rgb="FF4D4D4D"/>
      <name val="Arial"/>
      <family val="2"/>
      <charset val="186"/>
    </font>
    <font>
      <b/>
      <sz val="11"/>
      <color rgb="FFFF0000"/>
      <name val="Calibri"/>
      <family val="2"/>
      <charset val="186"/>
      <scheme val="minor"/>
    </font>
    <font>
      <b/>
      <sz val="16"/>
      <color theme="1"/>
      <name val="Calibri"/>
      <family val="2"/>
      <charset val="186"/>
      <scheme val="minor"/>
    </font>
    <font>
      <sz val="14"/>
      <color theme="1"/>
      <name val="Calibri"/>
      <family val="2"/>
      <scheme val="minor"/>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diagonalUp="1">
      <left style="thin">
        <color indexed="64"/>
      </left>
      <right style="thin">
        <color indexed="64"/>
      </right>
      <top/>
      <bottom/>
      <diagonal style="thin">
        <color indexed="64"/>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2" fillId="0" borderId="0"/>
    <xf numFmtId="164" fontId="25" fillId="0" borderId="0" applyFont="0" applyFill="0" applyBorder="0" applyAlignment="0" applyProtection="0"/>
    <xf numFmtId="9" fontId="25" fillId="0" borderId="0" applyFont="0" applyFill="0" applyBorder="0" applyAlignment="0" applyProtection="0"/>
    <xf numFmtId="0" fontId="38" fillId="0" borderId="0" applyNumberFormat="0" applyFill="0" applyBorder="0" applyAlignment="0" applyProtection="0"/>
  </cellStyleXfs>
  <cellXfs count="216">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6" borderId="3" xfId="0" applyFont="1" applyFill="1" applyBorder="1" applyAlignment="1">
      <alignment vertical="top"/>
    </xf>
    <xf numFmtId="0" fontId="3" fillId="6" borderId="3" xfId="0" applyFont="1" applyFill="1" applyBorder="1" applyAlignment="1">
      <alignment horizontal="right" vertical="top"/>
    </xf>
    <xf numFmtId="0" fontId="23" fillId="6"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3" xfId="0" applyFont="1" applyFill="1" applyBorder="1" applyAlignment="1">
      <alignment vertical="top"/>
    </xf>
    <xf numFmtId="0" fontId="16" fillId="0" borderId="8" xfId="0" applyFont="1" applyBorder="1"/>
    <xf numFmtId="0" fontId="5" fillId="7" borderId="1" xfId="0" applyFont="1" applyFill="1" applyBorder="1" applyAlignment="1">
      <alignment horizontal="center" vertical="top" wrapText="1"/>
    </xf>
    <xf numFmtId="3" fontId="0" fillId="7" borderId="1" xfId="0" applyNumberFormat="1" applyFill="1" applyBorder="1" applyAlignment="1">
      <alignment vertical="top"/>
    </xf>
    <xf numFmtId="0" fontId="11" fillId="7" borderId="1" xfId="0" applyFont="1" applyFill="1" applyBorder="1" applyAlignment="1">
      <alignment horizontal="center" vertical="top" wrapText="1"/>
    </xf>
    <xf numFmtId="0" fontId="3" fillId="7" borderId="1" xfId="0" applyFont="1" applyFill="1" applyBorder="1" applyAlignment="1">
      <alignment vertical="top"/>
    </xf>
    <xf numFmtId="0" fontId="3" fillId="7" borderId="3" xfId="0" applyFont="1" applyFill="1" applyBorder="1" applyAlignment="1">
      <alignment vertical="top"/>
    </xf>
    <xf numFmtId="3" fontId="3" fillId="7" borderId="1" xfId="0" applyNumberFormat="1" applyFont="1" applyFill="1" applyBorder="1" applyAlignment="1">
      <alignment vertical="top"/>
    </xf>
    <xf numFmtId="0" fontId="0" fillId="0" borderId="0" xfId="0" applyBorder="1" applyAlignment="1">
      <alignment horizontal="center" vertical="center"/>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6" borderId="1" xfId="0" applyFont="1" applyFill="1" applyBorder="1" applyAlignment="1">
      <alignment horizontal="center" vertical="center" wrapText="1"/>
    </xf>
    <xf numFmtId="0" fontId="0" fillId="0" borderId="0" xfId="0" applyFill="1" applyBorder="1"/>
    <xf numFmtId="0" fontId="16" fillId="9" borderId="1" xfId="0" applyFont="1" applyFill="1" applyBorder="1" applyAlignment="1">
      <alignment horizontal="left" vertical="center" wrapText="1"/>
    </xf>
    <xf numFmtId="0" fontId="0" fillId="0" borderId="4" xfId="0" applyBorder="1" applyAlignment="1">
      <alignment horizontal="center" vertical="center"/>
    </xf>
    <xf numFmtId="0" fontId="3" fillId="4" borderId="7" xfId="0" applyFont="1" applyFill="1" applyBorder="1" applyAlignment="1">
      <alignment horizontal="center" vertical="top"/>
    </xf>
    <xf numFmtId="3" fontId="0" fillId="4" borderId="1" xfId="0" applyNumberFormat="1" applyFill="1" applyBorder="1" applyAlignment="1">
      <alignment horizontal="center" vertical="center"/>
    </xf>
    <xf numFmtId="3" fontId="0" fillId="4" borderId="1" xfId="0" applyNumberFormat="1" applyFill="1" applyBorder="1" applyAlignment="1">
      <alignment horizontal="center" vertical="center" wrapText="1"/>
    </xf>
    <xf numFmtId="4" fontId="0" fillId="4" borderId="1" xfId="0" applyNumberFormat="1" applyFill="1" applyBorder="1" applyAlignment="1">
      <alignment vertical="top"/>
    </xf>
    <xf numFmtId="4" fontId="0" fillId="4" borderId="1" xfId="0" applyNumberFormat="1" applyFill="1" applyBorder="1" applyAlignment="1">
      <alignment horizontal="right" vertical="top"/>
    </xf>
    <xf numFmtId="0" fontId="27" fillId="0" borderId="0" xfId="0" applyFont="1"/>
    <xf numFmtId="9" fontId="0" fillId="4" borderId="1" xfId="3" applyFont="1" applyFill="1" applyBorder="1" applyAlignment="1">
      <alignment vertical="top"/>
    </xf>
    <xf numFmtId="3" fontId="14" fillId="4"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0" fillId="7" borderId="1" xfId="0" applyFont="1" applyFill="1" applyBorder="1" applyAlignment="1">
      <alignment vertical="top"/>
    </xf>
    <xf numFmtId="0" fontId="0" fillId="4" borderId="1" xfId="0" applyFont="1" applyFill="1" applyBorder="1" applyAlignment="1">
      <alignment vertical="top"/>
    </xf>
    <xf numFmtId="3" fontId="0" fillId="7" borderId="1" xfId="0" applyNumberFormat="1" applyFont="1" applyFill="1" applyBorder="1" applyAlignment="1">
      <alignment vertical="top"/>
    </xf>
    <xf numFmtId="3" fontId="0" fillId="7" borderId="1" xfId="0" applyNumberFormat="1" applyFont="1" applyFill="1" applyBorder="1" applyAlignment="1">
      <alignment horizontal="right" vertical="top"/>
    </xf>
    <xf numFmtId="3" fontId="0" fillId="4" borderId="1" xfId="0" applyNumberFormat="1" applyFont="1" applyFill="1" applyBorder="1" applyAlignment="1">
      <alignment vertical="top"/>
    </xf>
    <xf numFmtId="0" fontId="29" fillId="9" borderId="1" xfId="0" applyFont="1" applyFill="1" applyBorder="1" applyAlignment="1">
      <alignment horizontal="left" vertical="center" wrapText="1"/>
    </xf>
    <xf numFmtId="0" fontId="29" fillId="0" borderId="1" xfId="0" applyFont="1" applyFill="1" applyBorder="1" applyAlignment="1">
      <alignment horizontal="left" vertical="top" wrapText="1"/>
    </xf>
    <xf numFmtId="0" fontId="32"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 fillId="4" borderId="1" xfId="0" applyFont="1" applyFill="1" applyBorder="1" applyAlignment="1">
      <alignment horizontal="right" vertical="top"/>
    </xf>
    <xf numFmtId="0" fontId="3" fillId="4" borderId="1" xfId="0" applyFont="1" applyFill="1" applyBorder="1" applyAlignment="1">
      <alignment horizontal="center" vertical="top" wrapText="1"/>
    </xf>
    <xf numFmtId="0" fontId="3" fillId="4" borderId="1" xfId="0" applyFont="1" applyFill="1" applyBorder="1" applyAlignment="1">
      <alignment horizontal="right" vertical="top" wrapText="1"/>
    </xf>
    <xf numFmtId="3" fontId="0" fillId="2" borderId="1" xfId="0" applyNumberFormat="1" applyFill="1" applyBorder="1" applyAlignment="1">
      <alignment vertical="top" wrapText="1"/>
    </xf>
    <xf numFmtId="166" fontId="0" fillId="0" borderId="1" xfId="0" applyNumberFormat="1" applyFill="1" applyBorder="1" applyAlignment="1">
      <alignment vertical="top"/>
    </xf>
    <xf numFmtId="166" fontId="0" fillId="4" borderId="1" xfId="0" applyNumberFormat="1" applyFill="1" applyBorder="1" applyAlignment="1">
      <alignment vertical="top"/>
    </xf>
    <xf numFmtId="0" fontId="20" fillId="0" borderId="0" xfId="0" applyFont="1" applyFill="1" applyBorder="1" applyAlignment="1">
      <alignment horizontal="left" vertical="center"/>
    </xf>
    <xf numFmtId="0" fontId="0" fillId="0" borderId="0" xfId="0" applyFill="1" applyAlignment="1"/>
    <xf numFmtId="0" fontId="16" fillId="0" borderId="1" xfId="0" applyFont="1" applyBorder="1" applyAlignment="1">
      <alignment vertical="center" wrapText="1"/>
    </xf>
    <xf numFmtId="0" fontId="16" fillId="0" borderId="1" xfId="0" applyFont="1" applyBorder="1" applyAlignment="1">
      <alignment horizontal="left" vertical="center" wrapText="1"/>
    </xf>
    <xf numFmtId="0" fontId="21" fillId="0" borderId="1" xfId="0" applyFont="1" applyBorder="1" applyAlignment="1">
      <alignment vertical="center" wrapText="1"/>
    </xf>
    <xf numFmtId="0" fontId="23" fillId="0" borderId="0" xfId="0" applyFont="1" applyFill="1"/>
    <xf numFmtId="0" fontId="18" fillId="0" borderId="0" xfId="0" applyFont="1" applyFill="1"/>
    <xf numFmtId="9" fontId="0" fillId="4" borderId="7" xfId="3" applyFont="1" applyFill="1" applyBorder="1" applyAlignment="1">
      <alignment vertical="top"/>
    </xf>
    <xf numFmtId="0" fontId="34" fillId="4" borderId="1" xfId="0" applyFont="1" applyFill="1" applyBorder="1"/>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4" fontId="0" fillId="4" borderId="1" xfId="0" applyNumberFormat="1" applyFill="1" applyBorder="1" applyAlignment="1">
      <alignment horizontal="center" vertical="center" wrapText="1"/>
    </xf>
    <xf numFmtId="3" fontId="0" fillId="4" borderId="1" xfId="0" applyNumberFormat="1" applyFill="1" applyBorder="1" applyAlignment="1">
      <alignment horizontal="left" vertical="center"/>
    </xf>
    <xf numFmtId="3" fontId="0" fillId="4" borderId="1" xfId="0" applyNumberFormat="1" applyFill="1" applyBorder="1" applyAlignment="1">
      <alignment horizontal="left" vertical="center" wrapText="1"/>
    </xf>
    <xf numFmtId="0" fontId="3" fillId="4" borderId="1" xfId="0" applyFont="1" applyFill="1" applyBorder="1" applyAlignment="1">
      <alignment vertical="center"/>
    </xf>
    <xf numFmtId="0" fontId="3" fillId="4" borderId="1" xfId="0" applyFont="1" applyFill="1" applyBorder="1" applyAlignment="1">
      <alignment vertical="center" wrapText="1"/>
    </xf>
    <xf numFmtId="0" fontId="16" fillId="0" borderId="1" xfId="0" applyFont="1" applyFill="1" applyBorder="1" applyAlignment="1">
      <alignment horizontal="left" vertical="center" wrapText="1"/>
    </xf>
    <xf numFmtId="4" fontId="0" fillId="4" borderId="1" xfId="0" applyNumberFormat="1" applyFill="1" applyBorder="1" applyAlignment="1">
      <alignment horizontal="left" vertical="center"/>
    </xf>
    <xf numFmtId="0" fontId="3" fillId="0" borderId="3" xfId="0" applyFont="1" applyFill="1" applyBorder="1" applyAlignment="1">
      <alignment horizontal="left" vertical="center"/>
    </xf>
    <xf numFmtId="0" fontId="36" fillId="0" borderId="0" xfId="0" applyFont="1"/>
    <xf numFmtId="0" fontId="28" fillId="0" borderId="0" xfId="0" applyFont="1"/>
    <xf numFmtId="0" fontId="21" fillId="0" borderId="1" xfId="0" applyFont="1" applyBorder="1" applyAlignment="1">
      <alignment horizontal="center" vertical="center" wrapText="1"/>
    </xf>
    <xf numFmtId="0" fontId="16" fillId="0" borderId="1" xfId="0" applyFont="1" applyFill="1" applyBorder="1" applyAlignment="1">
      <alignment vertical="center" wrapText="1"/>
    </xf>
    <xf numFmtId="4" fontId="0" fillId="0" borderId="1" xfId="0" applyNumberFormat="1" applyFill="1" applyBorder="1" applyAlignment="1">
      <alignment vertical="top"/>
    </xf>
    <xf numFmtId="4" fontId="0" fillId="4" borderId="1" xfId="0" applyNumberFormat="1" applyFill="1" applyBorder="1" applyAlignment="1">
      <alignment horizontal="center" vertical="top"/>
    </xf>
    <xf numFmtId="3" fontId="3" fillId="4" borderId="1" xfId="0" applyNumberFormat="1" applyFont="1" applyFill="1" applyBorder="1" applyAlignment="1">
      <alignment horizontal="center" vertical="top"/>
    </xf>
    <xf numFmtId="0" fontId="3" fillId="4" borderId="1" xfId="0" applyFont="1" applyFill="1" applyBorder="1" applyAlignment="1">
      <alignment horizontal="center" vertical="top"/>
    </xf>
    <xf numFmtId="165" fontId="25" fillId="4" borderId="8" xfId="2" applyNumberFormat="1" applyFont="1" applyFill="1" applyBorder="1" applyAlignment="1">
      <alignment vertical="center"/>
    </xf>
    <xf numFmtId="0" fontId="3" fillId="0" borderId="14" xfId="0" applyFont="1" applyFill="1" applyBorder="1" applyAlignment="1">
      <alignment vertical="top"/>
    </xf>
    <xf numFmtId="0" fontId="3" fillId="0" borderId="1" xfId="0" applyFont="1" applyFill="1" applyBorder="1" applyAlignment="1">
      <alignment vertical="top" wrapText="1"/>
    </xf>
    <xf numFmtId="0" fontId="7" fillId="3" borderId="6"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0" fillId="6" borderId="0" xfId="0" applyFill="1"/>
    <xf numFmtId="0" fontId="16" fillId="6"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3" fontId="0" fillId="0" borderId="1" xfId="0" applyNumberFormat="1" applyFill="1" applyBorder="1" applyAlignment="1">
      <alignment horizontal="center" vertic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1" xfId="0" applyFill="1" applyBorder="1" applyAlignment="1">
      <alignment horizontal="center" vertical="center"/>
    </xf>
    <xf numFmtId="0" fontId="0" fillId="4" borderId="6" xfId="0" applyFill="1" applyBorder="1" applyAlignment="1">
      <alignment horizontal="center"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38" fillId="4" borderId="6" xfId="4" applyFill="1" applyBorder="1" applyAlignment="1">
      <alignment horizontal="center" vertical="center"/>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4" xfId="0" applyFont="1" applyBorder="1" applyAlignment="1">
      <alignment horizontal="right" vertical="top"/>
    </xf>
    <xf numFmtId="0" fontId="3" fillId="0" borderId="15" xfId="0" applyFont="1" applyBorder="1" applyAlignment="1">
      <alignment horizontal="right" vertical="top"/>
    </xf>
    <xf numFmtId="0" fontId="7" fillId="8"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49" fontId="2" fillId="7" borderId="1" xfId="0" applyNumberFormat="1" applyFont="1" applyFill="1" applyBorder="1" applyAlignment="1">
      <alignment horizontal="center" vertical="center" wrapText="1"/>
    </xf>
    <xf numFmtId="0" fontId="0" fillId="4" borderId="7" xfId="0" applyFill="1" applyBorder="1" applyAlignment="1">
      <alignment horizontal="right" vertical="top"/>
    </xf>
    <xf numFmtId="0" fontId="0" fillId="4" borderId="2" xfId="0" applyFill="1" applyBorder="1" applyAlignment="1">
      <alignment horizontal="right" vertical="top"/>
    </xf>
    <xf numFmtId="0" fontId="2" fillId="8" borderId="1" xfId="0" applyFont="1" applyFill="1" applyBorder="1" applyAlignment="1">
      <alignment horizontal="center" wrapText="1"/>
    </xf>
    <xf numFmtId="0" fontId="2" fillId="8" borderId="8" xfId="0" applyFont="1" applyFill="1" applyBorder="1" applyAlignment="1">
      <alignment horizontal="center" wrapText="1"/>
    </xf>
    <xf numFmtId="0" fontId="2" fillId="8" borderId="9" xfId="0" applyFont="1" applyFill="1" applyBorder="1" applyAlignment="1">
      <alignment horizontal="center" wrapText="1"/>
    </xf>
    <xf numFmtId="0" fontId="4" fillId="0" borderId="7" xfId="0" applyFont="1" applyBorder="1" applyAlignment="1">
      <alignment horizontal="right" vertical="top" wrapText="1"/>
    </xf>
    <xf numFmtId="0" fontId="4" fillId="0" borderId="11"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11"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11" xfId="0" applyFill="1" applyBorder="1" applyAlignment="1">
      <alignment horizontal="center" vertical="top"/>
    </xf>
    <xf numFmtId="0" fontId="0" fillId="4" borderId="2" xfId="0" applyFill="1" applyBorder="1" applyAlignment="1">
      <alignment horizontal="center" vertical="top"/>
    </xf>
    <xf numFmtId="0" fontId="3" fillId="0" borderId="14" xfId="0" applyFont="1" applyBorder="1" applyAlignment="1">
      <alignment horizontal="center" vertical="top"/>
    </xf>
    <xf numFmtId="0" fontId="3" fillId="0" borderId="20" xfId="0" applyFont="1" applyBorder="1" applyAlignment="1">
      <alignment horizontal="center" vertical="top"/>
    </xf>
    <xf numFmtId="0" fontId="3" fillId="0" borderId="15"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0" fillId="4" borderId="7" xfId="0" applyFont="1" applyFill="1" applyBorder="1" applyAlignment="1">
      <alignment horizontal="right" vertical="top"/>
    </xf>
    <xf numFmtId="0" fontId="0" fillId="4" borderId="2" xfId="0" applyFont="1" applyFill="1" applyBorder="1" applyAlignment="1">
      <alignment horizontal="right" vertical="top"/>
    </xf>
    <xf numFmtId="3" fontId="3" fillId="4" borderId="7" xfId="0" applyNumberFormat="1" applyFont="1" applyFill="1" applyBorder="1" applyAlignment="1">
      <alignment horizontal="center" vertical="top"/>
    </xf>
    <xf numFmtId="3" fontId="3" fillId="4" borderId="11" xfId="0" applyNumberFormat="1" applyFont="1" applyFill="1" applyBorder="1" applyAlignment="1">
      <alignment horizontal="center" vertical="top"/>
    </xf>
    <xf numFmtId="3" fontId="3" fillId="4" borderId="2" xfId="0" applyNumberFormat="1" applyFont="1" applyFill="1" applyBorder="1" applyAlignment="1">
      <alignment horizontal="center" vertical="top"/>
    </xf>
    <xf numFmtId="3" fontId="3" fillId="0" borderId="14" xfId="0" applyNumberFormat="1" applyFont="1" applyBorder="1" applyAlignment="1">
      <alignment horizontal="right" vertical="top"/>
    </xf>
    <xf numFmtId="3" fontId="3" fillId="0" borderId="20" xfId="0" applyNumberFormat="1" applyFont="1" applyBorder="1" applyAlignment="1">
      <alignment horizontal="right" vertical="top"/>
    </xf>
    <xf numFmtId="3" fontId="3" fillId="0" borderId="15" xfId="0" applyNumberFormat="1" applyFont="1" applyBorder="1" applyAlignment="1">
      <alignment horizontal="right" vertical="top"/>
    </xf>
    <xf numFmtId="0" fontId="0" fillId="4" borderId="11" xfId="0" applyFill="1" applyBorder="1" applyAlignment="1">
      <alignment horizontal="right" vertical="top"/>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37" fillId="4" borderId="4" xfId="0" applyFont="1" applyFill="1" applyBorder="1" applyAlignment="1">
      <alignment horizontal="center" vertical="center"/>
    </xf>
    <xf numFmtId="0" fontId="37" fillId="4" borderId="5" xfId="0" applyFont="1" applyFill="1" applyBorder="1" applyAlignment="1">
      <alignment horizontal="center" vertical="center"/>
    </xf>
    <xf numFmtId="0" fontId="30" fillId="0" borderId="0" xfId="0" applyFont="1" applyBorder="1" applyAlignment="1">
      <alignment horizontal="center" vertical="center" wrapText="1"/>
    </xf>
    <xf numFmtId="0" fontId="6" fillId="0" borderId="19" xfId="0" applyFont="1" applyBorder="1" applyAlignment="1">
      <alignment horizontal="center"/>
    </xf>
    <xf numFmtId="0" fontId="6" fillId="0" borderId="0" xfId="0" applyFont="1" applyAlignment="1">
      <alignment horizontal="center"/>
    </xf>
    <xf numFmtId="0" fontId="6" fillId="0" borderId="19" xfId="0" applyFont="1" applyBorder="1" applyAlignment="1">
      <alignment horizontal="center" wrapText="1"/>
    </xf>
    <xf numFmtId="0" fontId="6" fillId="0" borderId="0" xfId="0" applyFont="1" applyAlignment="1">
      <alignment horizont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4" fillId="4" borderId="7"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11" fillId="5" borderId="12" xfId="0" applyFont="1" applyFill="1" applyBorder="1" applyAlignment="1">
      <alignment horizontal="center"/>
    </xf>
    <xf numFmtId="0" fontId="11" fillId="5" borderId="0" xfId="0" applyFont="1" applyFill="1" applyBorder="1" applyAlignment="1">
      <alignment horizontal="center"/>
    </xf>
    <xf numFmtId="0" fontId="0" fillId="0" borderId="0" xfId="0" applyFill="1" applyAlignment="1">
      <alignment horizontal="left"/>
    </xf>
    <xf numFmtId="0" fontId="20" fillId="0" borderId="0" xfId="0" applyFont="1" applyFill="1" applyBorder="1" applyAlignment="1">
      <alignment horizontal="left" vertical="center"/>
    </xf>
    <xf numFmtId="0" fontId="26" fillId="0" borderId="0" xfId="0" applyFont="1" applyAlignment="1">
      <alignment horizontal="left" vertical="center"/>
    </xf>
    <xf numFmtId="3" fontId="0" fillId="2" borderId="1" xfId="0" applyNumberFormat="1" applyFill="1" applyBorder="1" applyAlignment="1">
      <alignment horizontal="right" vertical="top" wrapText="1"/>
    </xf>
  </cellXfs>
  <cellStyles count="5">
    <cellStyle name="Hipersaite" xfId="4" builtinId="8"/>
    <cellStyle name="Normal 2" xfId="1" xr:uid="{00000000-0005-0000-0000-000002000000}"/>
    <cellStyle name="Parasts" xfId="0" builtinId="0"/>
    <cellStyle name="Procenti" xfId="3" builtinId="5"/>
    <cellStyle name="Valūta" xfId="2" builtin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ints.veveris@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8"/>
  <sheetViews>
    <sheetView tabSelected="1" view="pageBreakPreview" zoomScale="50" zoomScaleNormal="90" zoomScaleSheetLayoutView="50" workbookViewId="0">
      <selection activeCell="E2" sqref="E2"/>
    </sheetView>
  </sheetViews>
  <sheetFormatPr defaultRowHeight="14.4"/>
  <cols>
    <col min="1" max="1" width="40.5546875" style="3" customWidth="1"/>
    <col min="2" max="4" width="23.6640625" customWidth="1"/>
    <col min="5" max="5" width="40.6640625" customWidth="1"/>
    <col min="6" max="8" width="23.6640625" customWidth="1"/>
    <col min="10" max="10" width="42.44140625" customWidth="1"/>
    <col min="11" max="11" width="22.5546875" customWidth="1"/>
  </cols>
  <sheetData>
    <row r="1" spans="1:8" ht="49.5" customHeight="1" thickBot="1">
      <c r="A1" s="7" t="s">
        <v>135</v>
      </c>
      <c r="B1" s="143" t="s">
        <v>202</v>
      </c>
      <c r="C1" s="144"/>
      <c r="D1" s="145"/>
    </row>
    <row r="2" spans="1:8" ht="49.5" customHeight="1" thickBot="1">
      <c r="A2" s="137" t="s">
        <v>198</v>
      </c>
      <c r="B2" s="146" t="s">
        <v>203</v>
      </c>
      <c r="C2" s="147"/>
      <c r="D2" s="148"/>
    </row>
    <row r="3" spans="1:8" ht="49.5" customHeight="1" thickBot="1">
      <c r="A3" s="137" t="s">
        <v>199</v>
      </c>
      <c r="B3" s="146" t="s">
        <v>204</v>
      </c>
      <c r="C3" s="147"/>
      <c r="D3" s="148"/>
    </row>
    <row r="4" spans="1:8" ht="49.2" customHeight="1" thickBot="1">
      <c r="A4" s="137" t="s">
        <v>200</v>
      </c>
      <c r="B4" s="146" t="s">
        <v>205</v>
      </c>
      <c r="C4" s="147"/>
      <c r="D4" s="148"/>
    </row>
    <row r="5" spans="1:8" ht="49.2" customHeight="1" thickBot="1">
      <c r="A5" s="138" t="s">
        <v>201</v>
      </c>
      <c r="B5" s="149" t="s">
        <v>206</v>
      </c>
      <c r="C5" s="147"/>
      <c r="D5" s="148"/>
    </row>
    <row r="6" spans="1:8" ht="21.75" customHeight="1">
      <c r="A6" s="5"/>
      <c r="B6" s="6"/>
      <c r="C6" s="6"/>
      <c r="D6" s="6"/>
    </row>
    <row r="7" spans="1:8" s="4" customFormat="1" ht="18" customHeight="1">
      <c r="A7" s="154" t="s">
        <v>108</v>
      </c>
      <c r="B7" s="154"/>
      <c r="C7" s="154"/>
      <c r="D7" s="154"/>
      <c r="E7" s="159" t="s">
        <v>109</v>
      </c>
      <c r="F7" s="159"/>
      <c r="G7" s="159"/>
      <c r="H7" s="159"/>
    </row>
    <row r="8" spans="1:8" ht="55.5" customHeight="1">
      <c r="A8" s="156" t="s">
        <v>7</v>
      </c>
      <c r="B8" s="156" t="s">
        <v>92</v>
      </c>
      <c r="C8" s="156" t="s">
        <v>124</v>
      </c>
      <c r="D8" s="155" t="s">
        <v>22</v>
      </c>
      <c r="E8" s="160" t="s">
        <v>7</v>
      </c>
      <c r="F8" s="160" t="s">
        <v>110</v>
      </c>
      <c r="G8" s="160" t="s">
        <v>9</v>
      </c>
      <c r="H8" s="161" t="s">
        <v>22</v>
      </c>
    </row>
    <row r="9" spans="1:8" ht="129" customHeight="1">
      <c r="A9" s="156"/>
      <c r="B9" s="156"/>
      <c r="C9" s="156"/>
      <c r="D9" s="155"/>
      <c r="E9" s="160"/>
      <c r="F9" s="160"/>
      <c r="G9" s="160"/>
      <c r="H9" s="161"/>
    </row>
    <row r="10" spans="1:8">
      <c r="A10" s="151" t="s">
        <v>18</v>
      </c>
      <c r="B10" s="151"/>
      <c r="C10" s="151"/>
      <c r="D10" s="151"/>
      <c r="E10" s="164" t="s">
        <v>125</v>
      </c>
      <c r="F10" s="164"/>
      <c r="G10" s="164"/>
      <c r="H10" s="164"/>
    </row>
    <row r="11" spans="1:8" ht="46.95" customHeight="1">
      <c r="A11" s="18" t="s">
        <v>19</v>
      </c>
      <c r="B11" s="8" t="s">
        <v>184</v>
      </c>
      <c r="C11" s="215" t="s">
        <v>208</v>
      </c>
      <c r="D11" s="8">
        <f>SUM(D12:D17)</f>
        <v>1956100</v>
      </c>
      <c r="E11" s="68" t="s">
        <v>157</v>
      </c>
      <c r="F11" s="8" t="s">
        <v>197</v>
      </c>
      <c r="G11" s="17" t="s">
        <v>185</v>
      </c>
      <c r="H11" s="69">
        <f>H12+H17</f>
        <v>1495000</v>
      </c>
    </row>
    <row r="12" spans="1:8">
      <c r="A12" s="19" t="s">
        <v>0</v>
      </c>
      <c r="B12" s="44"/>
      <c r="C12" s="9"/>
      <c r="D12" s="55">
        <v>0</v>
      </c>
      <c r="E12" s="167" t="s">
        <v>195</v>
      </c>
      <c r="F12" s="170" t="s">
        <v>197</v>
      </c>
      <c r="G12" s="176"/>
      <c r="H12" s="173">
        <v>1195200</v>
      </c>
    </row>
    <row r="13" spans="1:8" ht="82.8">
      <c r="A13" s="19" t="s">
        <v>174</v>
      </c>
      <c r="B13" s="44" t="s">
        <v>179</v>
      </c>
      <c r="C13" s="9"/>
      <c r="D13" s="55">
        <v>1086250</v>
      </c>
      <c r="E13" s="168"/>
      <c r="F13" s="171"/>
      <c r="G13" s="177"/>
      <c r="H13" s="174"/>
    </row>
    <row r="14" spans="1:8" ht="41.4">
      <c r="A14" s="19" t="s">
        <v>175</v>
      </c>
      <c r="B14" s="44" t="s">
        <v>180</v>
      </c>
      <c r="C14" s="9"/>
      <c r="D14" s="55">
        <v>380750</v>
      </c>
      <c r="E14" s="168"/>
      <c r="F14" s="171"/>
      <c r="G14" s="177"/>
      <c r="H14" s="174"/>
    </row>
    <row r="15" spans="1:8" ht="55.2">
      <c r="A15" s="19" t="s">
        <v>176</v>
      </c>
      <c r="B15" s="44" t="s">
        <v>181</v>
      </c>
      <c r="C15" s="9"/>
      <c r="D15" s="55">
        <v>421900</v>
      </c>
      <c r="E15" s="168"/>
      <c r="F15" s="171"/>
      <c r="G15" s="177"/>
      <c r="H15" s="174"/>
    </row>
    <row r="16" spans="1:8">
      <c r="A16" s="19" t="s">
        <v>1</v>
      </c>
      <c r="B16" s="44" t="s">
        <v>168</v>
      </c>
      <c r="C16" s="9"/>
      <c r="D16" s="55">
        <v>67200</v>
      </c>
      <c r="E16" s="169"/>
      <c r="F16" s="172"/>
      <c r="G16" s="178"/>
      <c r="H16" s="175"/>
    </row>
    <row r="17" spans="1:9">
      <c r="A17" s="19" t="s">
        <v>4</v>
      </c>
      <c r="B17" s="133" t="s">
        <v>196</v>
      </c>
      <c r="C17" s="9"/>
      <c r="D17" s="30">
        <v>0</v>
      </c>
      <c r="E17" s="19" t="s">
        <v>4</v>
      </c>
      <c r="F17" s="133" t="s">
        <v>186</v>
      </c>
      <c r="G17" s="9"/>
      <c r="H17" s="30">
        <v>299800</v>
      </c>
    </row>
    <row r="18" spans="1:9" ht="62.4">
      <c r="A18" s="20" t="s">
        <v>21</v>
      </c>
      <c r="B18" s="12"/>
      <c r="C18" s="13"/>
      <c r="D18" s="14">
        <f>D19+D20+D21</f>
        <v>370000</v>
      </c>
      <c r="E18" s="70" t="s">
        <v>158</v>
      </c>
      <c r="F18" s="71"/>
      <c r="G18" s="72"/>
      <c r="H18" s="92">
        <f>H19+H20+H21</f>
        <v>0</v>
      </c>
    </row>
    <row r="19" spans="1:9">
      <c r="A19" s="19" t="s">
        <v>2</v>
      </c>
      <c r="B19" s="101" t="s">
        <v>167</v>
      </c>
      <c r="C19" s="9"/>
      <c r="D19" s="30">
        <v>370000</v>
      </c>
      <c r="E19" s="19" t="s">
        <v>114</v>
      </c>
      <c r="F19" s="44"/>
      <c r="G19" s="9"/>
      <c r="H19" s="93">
        <v>0</v>
      </c>
    </row>
    <row r="20" spans="1:9" ht="41.4">
      <c r="A20" s="19" t="s">
        <v>12</v>
      </c>
      <c r="B20" s="101">
        <v>0</v>
      </c>
      <c r="C20" s="9"/>
      <c r="D20" s="55">
        <v>0</v>
      </c>
      <c r="E20" s="19" t="s">
        <v>115</v>
      </c>
      <c r="F20" s="44"/>
      <c r="G20" s="9"/>
      <c r="H20" s="93">
        <v>0</v>
      </c>
    </row>
    <row r="21" spans="1:9" ht="27.6">
      <c r="A21" s="19" t="s">
        <v>11</v>
      </c>
      <c r="B21" s="44">
        <v>0</v>
      </c>
      <c r="C21" s="9"/>
      <c r="D21" s="55">
        <v>0</v>
      </c>
      <c r="E21" s="19" t="s">
        <v>116</v>
      </c>
      <c r="F21" s="44"/>
      <c r="G21" s="9"/>
      <c r="H21" s="93">
        <v>0</v>
      </c>
    </row>
    <row r="22" spans="1:9" ht="85.95" customHeight="1">
      <c r="A22" s="18" t="s">
        <v>20</v>
      </c>
      <c r="B22" s="104" t="s">
        <v>166</v>
      </c>
      <c r="C22" s="17" t="s">
        <v>23</v>
      </c>
      <c r="D22" s="8">
        <f>D23+D24+D25</f>
        <v>0</v>
      </c>
      <c r="E22" s="68" t="s">
        <v>159</v>
      </c>
      <c r="F22" s="94"/>
      <c r="G22" s="95" t="s">
        <v>23</v>
      </c>
      <c r="H22" s="94" t="e">
        <f>#REF!+H23+H25</f>
        <v>#REF!</v>
      </c>
    </row>
    <row r="23" spans="1:9">
      <c r="A23" s="19" t="s">
        <v>0</v>
      </c>
      <c r="B23" s="44"/>
      <c r="C23" s="9"/>
      <c r="D23" s="55">
        <v>0</v>
      </c>
      <c r="E23" s="167" t="s">
        <v>1</v>
      </c>
      <c r="F23" s="179"/>
      <c r="G23" s="157"/>
      <c r="H23" s="181">
        <v>0</v>
      </c>
    </row>
    <row r="24" spans="1:9">
      <c r="A24" s="19" t="s">
        <v>1</v>
      </c>
      <c r="B24" s="44"/>
      <c r="C24" s="9"/>
      <c r="D24" s="55">
        <v>0</v>
      </c>
      <c r="E24" s="169"/>
      <c r="F24" s="180"/>
      <c r="G24" s="158"/>
      <c r="H24" s="182"/>
    </row>
    <row r="25" spans="1:9">
      <c r="A25" s="19" t="s">
        <v>4</v>
      </c>
      <c r="B25" s="44"/>
      <c r="C25" s="9"/>
      <c r="D25" s="30">
        <v>0</v>
      </c>
      <c r="E25" s="19" t="s">
        <v>4</v>
      </c>
      <c r="F25" s="44"/>
      <c r="G25" s="9"/>
      <c r="H25" s="96">
        <v>0</v>
      </c>
    </row>
    <row r="26" spans="1:9" ht="78">
      <c r="A26" s="20" t="s">
        <v>111</v>
      </c>
      <c r="B26" s="104" t="s">
        <v>166</v>
      </c>
      <c r="C26" s="13"/>
      <c r="D26" s="14">
        <f>D27+D28+D29</f>
        <v>0</v>
      </c>
      <c r="E26" s="70" t="s">
        <v>160</v>
      </c>
      <c r="F26" s="71"/>
      <c r="G26" s="72"/>
      <c r="H26" s="92">
        <f>H27+H28+H29</f>
        <v>0</v>
      </c>
    </row>
    <row r="27" spans="1:9">
      <c r="A27" s="19" t="s">
        <v>2</v>
      </c>
      <c r="B27" s="44"/>
      <c r="C27" s="9"/>
      <c r="D27" s="55">
        <v>0</v>
      </c>
      <c r="E27" s="19" t="s">
        <v>114</v>
      </c>
      <c r="F27" s="44"/>
      <c r="G27" s="9"/>
      <c r="H27" s="93">
        <v>0</v>
      </c>
    </row>
    <row r="28" spans="1:9" ht="41.4">
      <c r="A28" s="19" t="s">
        <v>12</v>
      </c>
      <c r="B28" s="44"/>
      <c r="C28" s="9"/>
      <c r="D28" s="55">
        <v>0</v>
      </c>
      <c r="E28" s="19" t="s">
        <v>115</v>
      </c>
      <c r="F28" s="44"/>
      <c r="G28" s="9"/>
      <c r="H28" s="93">
        <v>0</v>
      </c>
    </row>
    <row r="29" spans="1:9" ht="41.4">
      <c r="A29" s="19" t="s">
        <v>11</v>
      </c>
      <c r="B29" s="44"/>
      <c r="C29" s="9"/>
      <c r="D29" s="55">
        <v>0</v>
      </c>
      <c r="E29" s="19" t="s">
        <v>116</v>
      </c>
      <c r="F29" s="44"/>
      <c r="G29" s="9"/>
      <c r="H29" s="93">
        <v>0</v>
      </c>
    </row>
    <row r="30" spans="1:9">
      <c r="A30" s="151" t="s">
        <v>5</v>
      </c>
      <c r="B30" s="151"/>
      <c r="C30" s="151"/>
      <c r="D30" s="151"/>
      <c r="E30" s="164" t="s">
        <v>112</v>
      </c>
      <c r="F30" s="164"/>
      <c r="G30" s="164"/>
      <c r="H30" s="164"/>
    </row>
    <row r="31" spans="1:9" ht="31.2" customHeight="1">
      <c r="A31" s="20" t="s">
        <v>8</v>
      </c>
      <c r="B31" s="15"/>
      <c r="C31" s="13"/>
      <c r="D31" s="8">
        <f>SUM(D32:D37)</f>
        <v>715620</v>
      </c>
      <c r="E31" s="70" t="s">
        <v>113</v>
      </c>
      <c r="F31" s="73"/>
      <c r="G31" s="72"/>
      <c r="H31" s="69">
        <f>SUM(H32:H37)</f>
        <v>336000</v>
      </c>
      <c r="I31" t="s">
        <v>117</v>
      </c>
    </row>
    <row r="32" spans="1:9">
      <c r="A32" s="19" t="s">
        <v>0</v>
      </c>
      <c r="B32" s="56"/>
      <c r="C32" s="16"/>
      <c r="D32" s="30">
        <v>0</v>
      </c>
      <c r="E32" s="167" t="s">
        <v>1</v>
      </c>
      <c r="F32" s="183" t="s">
        <v>193</v>
      </c>
      <c r="G32" s="186"/>
      <c r="H32" s="162">
        <v>336000</v>
      </c>
    </row>
    <row r="33" spans="1:8">
      <c r="A33" s="19" t="s">
        <v>188</v>
      </c>
      <c r="B33" s="132" t="s">
        <v>189</v>
      </c>
      <c r="C33" s="16"/>
      <c r="D33" s="30">
        <v>684120</v>
      </c>
      <c r="E33" s="168"/>
      <c r="F33" s="184"/>
      <c r="G33" s="187"/>
      <c r="H33" s="189"/>
    </row>
    <row r="34" spans="1:8">
      <c r="A34" s="19" t="s">
        <v>1</v>
      </c>
      <c r="B34" s="133" t="s">
        <v>190</v>
      </c>
      <c r="C34" s="9"/>
      <c r="D34" s="55">
        <v>31500</v>
      </c>
      <c r="E34" s="169"/>
      <c r="F34" s="185"/>
      <c r="G34" s="188"/>
      <c r="H34" s="163"/>
    </row>
    <row r="35" spans="1:8">
      <c r="A35" s="19" t="s">
        <v>3</v>
      </c>
      <c r="B35" s="133" t="s">
        <v>191</v>
      </c>
      <c r="C35" s="9"/>
      <c r="D35" s="55" t="s">
        <v>192</v>
      </c>
      <c r="E35" s="19" t="s">
        <v>118</v>
      </c>
      <c r="F35" s="133" t="s">
        <v>194</v>
      </c>
      <c r="G35" s="9"/>
      <c r="H35" s="55" t="s">
        <v>192</v>
      </c>
    </row>
    <row r="36" spans="1:8" ht="31.95" customHeight="1">
      <c r="A36" s="19" t="s">
        <v>16</v>
      </c>
      <c r="B36" s="44"/>
      <c r="C36" s="9"/>
      <c r="D36" s="55">
        <v>0</v>
      </c>
      <c r="E36" s="167" t="s">
        <v>119</v>
      </c>
      <c r="F36" s="170"/>
      <c r="G36" s="157"/>
      <c r="H36" s="162"/>
    </row>
    <row r="37" spans="1:8" ht="31.95" customHeight="1">
      <c r="A37" s="19" t="s">
        <v>88</v>
      </c>
      <c r="B37" s="44"/>
      <c r="C37" s="9"/>
      <c r="D37" s="55"/>
      <c r="E37" s="169"/>
      <c r="F37" s="172"/>
      <c r="G37" s="158"/>
      <c r="H37" s="163"/>
    </row>
    <row r="38" spans="1:8" ht="30.6" customHeight="1">
      <c r="A38" s="152" t="s">
        <v>6</v>
      </c>
      <c r="B38" s="153"/>
      <c r="C38" s="153"/>
      <c r="D38" s="153"/>
      <c r="E38" s="165" t="s">
        <v>120</v>
      </c>
      <c r="F38" s="166"/>
      <c r="G38" s="166"/>
      <c r="H38" s="166"/>
    </row>
    <row r="39" spans="1:8" ht="46.8">
      <c r="A39" s="20" t="s">
        <v>83</v>
      </c>
      <c r="B39" s="12"/>
      <c r="C39" s="13"/>
      <c r="D39" s="8">
        <f>SUM(D40:D43)</f>
        <v>98000</v>
      </c>
      <c r="E39" s="70" t="s">
        <v>83</v>
      </c>
      <c r="F39" s="71"/>
      <c r="G39" s="72"/>
      <c r="H39" s="69">
        <f>SUM(H40:H42)</f>
        <v>52000</v>
      </c>
    </row>
    <row r="40" spans="1:8" ht="69">
      <c r="A40" s="19" t="s">
        <v>13</v>
      </c>
      <c r="B40" s="44"/>
      <c r="C40" s="9"/>
      <c r="D40" s="57">
        <v>0</v>
      </c>
      <c r="E40" s="19" t="s">
        <v>121</v>
      </c>
      <c r="F40" s="44"/>
      <c r="G40" s="9"/>
      <c r="H40" s="57">
        <v>0</v>
      </c>
    </row>
    <row r="41" spans="1:8" ht="188.25" customHeight="1">
      <c r="A41" s="19" t="s">
        <v>14</v>
      </c>
      <c r="B41" s="103" t="s">
        <v>182</v>
      </c>
      <c r="C41" s="9"/>
      <c r="D41" s="57">
        <v>98000</v>
      </c>
      <c r="E41" s="19" t="s">
        <v>122</v>
      </c>
      <c r="F41" s="102" t="s">
        <v>165</v>
      </c>
      <c r="G41" s="9"/>
      <c r="H41" s="57">
        <v>52000</v>
      </c>
    </row>
    <row r="42" spans="1:8" ht="27.6">
      <c r="A42" s="19" t="s">
        <v>15</v>
      </c>
      <c r="B42" s="44"/>
      <c r="C42" s="9"/>
      <c r="D42" s="57">
        <v>0</v>
      </c>
      <c r="E42" s="19" t="s">
        <v>123</v>
      </c>
      <c r="F42" s="44"/>
      <c r="G42" s="9"/>
      <c r="H42" s="57">
        <v>0</v>
      </c>
    </row>
    <row r="43" spans="1:8" ht="27.6">
      <c r="A43" s="19" t="s">
        <v>17</v>
      </c>
      <c r="B43" s="44"/>
      <c r="C43" s="9"/>
      <c r="D43" s="57">
        <v>0</v>
      </c>
    </row>
    <row r="44" spans="1:8" ht="30" customHeight="1">
      <c r="A44" s="150" t="s">
        <v>10</v>
      </c>
      <c r="B44" s="150"/>
      <c r="C44" s="150"/>
      <c r="D44" s="150"/>
      <c r="E44" s="150" t="s">
        <v>10</v>
      </c>
      <c r="F44" s="150"/>
      <c r="G44" s="150"/>
      <c r="H44" s="150"/>
    </row>
    <row r="45" spans="1:8">
      <c r="A45"/>
      <c r="B45" s="1"/>
      <c r="C45" s="1"/>
    </row>
    <row r="46" spans="1:8">
      <c r="A46"/>
    </row>
    <row r="47" spans="1:8">
      <c r="A47"/>
      <c r="B47" s="1"/>
      <c r="C47" s="1"/>
    </row>
    <row r="48" spans="1:8">
      <c r="A48"/>
      <c r="B48" s="2"/>
      <c r="C48" s="2"/>
    </row>
    <row r="49" spans="1:3">
      <c r="A49"/>
    </row>
    <row r="50" spans="1:3">
      <c r="A50"/>
    </row>
    <row r="51" spans="1:3">
      <c r="A51"/>
      <c r="B51" s="1"/>
      <c r="C51" s="1"/>
    </row>
    <row r="52" spans="1:3">
      <c r="A52"/>
      <c r="B52" s="2"/>
      <c r="C52" s="2"/>
    </row>
    <row r="53" spans="1:3">
      <c r="A53"/>
    </row>
    <row r="54" spans="1:3">
      <c r="A54"/>
    </row>
    <row r="55" spans="1:3">
      <c r="A55"/>
      <c r="B55" s="2"/>
      <c r="C55" s="2"/>
    </row>
    <row r="56" spans="1:3">
      <c r="A56"/>
    </row>
    <row r="57" spans="1:3">
      <c r="A57"/>
      <c r="B57" s="1"/>
      <c r="C57" s="1"/>
    </row>
    <row r="58" spans="1:3">
      <c r="A58"/>
      <c r="B58" s="2"/>
      <c r="C58" s="2"/>
    </row>
  </sheetData>
  <mergeCells count="39">
    <mergeCell ref="E38:H38"/>
    <mergeCell ref="E44:H44"/>
    <mergeCell ref="E12:E16"/>
    <mergeCell ref="F12:F16"/>
    <mergeCell ref="H12:H16"/>
    <mergeCell ref="G12:G16"/>
    <mergeCell ref="E23:E24"/>
    <mergeCell ref="F23:F24"/>
    <mergeCell ref="G23:G24"/>
    <mergeCell ref="H23:H24"/>
    <mergeCell ref="E32:E34"/>
    <mergeCell ref="F32:F34"/>
    <mergeCell ref="G32:G34"/>
    <mergeCell ref="H32:H34"/>
    <mergeCell ref="E36:E37"/>
    <mergeCell ref="F36:F37"/>
    <mergeCell ref="G36:G37"/>
    <mergeCell ref="E7:H7"/>
    <mergeCell ref="E8:E9"/>
    <mergeCell ref="F8:F9"/>
    <mergeCell ref="G8:G9"/>
    <mergeCell ref="H8:H9"/>
    <mergeCell ref="H36:H37"/>
    <mergeCell ref="E10:H10"/>
    <mergeCell ref="E30:H30"/>
    <mergeCell ref="A44:D44"/>
    <mergeCell ref="A10:D10"/>
    <mergeCell ref="A30:D30"/>
    <mergeCell ref="A38:D38"/>
    <mergeCell ref="A7:D7"/>
    <mergeCell ref="D8:D9"/>
    <mergeCell ref="A8:A9"/>
    <mergeCell ref="B8:B9"/>
    <mergeCell ref="C8:C9"/>
    <mergeCell ref="B1:D1"/>
    <mergeCell ref="B2:D2"/>
    <mergeCell ref="B3:D3"/>
    <mergeCell ref="B4:D4"/>
    <mergeCell ref="B5:D5"/>
  </mergeCells>
  <hyperlinks>
    <hyperlink ref="B5" r:id="rId1" xr:uid="{13840D25-677B-47A0-93C1-1E18E0C974AE}"/>
  </hyperlinks>
  <pageMargins left="0.7" right="0.7" top="0.75" bottom="0.75" header="0.3" footer="0.3"/>
  <pageSetup paperSize="9" scale="26"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view="pageBreakPreview" topLeftCell="A8" zoomScaleNormal="100" zoomScaleSheetLayoutView="100" workbookViewId="0">
      <selection activeCell="F14" sqref="F14"/>
    </sheetView>
  </sheetViews>
  <sheetFormatPr defaultRowHeight="14.4"/>
  <cols>
    <col min="1" max="1" width="48.33203125" customWidth="1"/>
    <col min="2" max="2" width="26.88671875" customWidth="1"/>
  </cols>
  <sheetData>
    <row r="1" spans="1:2" ht="101.4" customHeight="1" thickBot="1">
      <c r="A1" s="7" t="s">
        <v>135</v>
      </c>
      <c r="B1" s="82" t="s">
        <v>202</v>
      </c>
    </row>
    <row r="2" spans="1:2">
      <c r="A2" s="5"/>
      <c r="B2" s="6"/>
    </row>
    <row r="3" spans="1:2" ht="30.6" customHeight="1">
      <c r="A3" s="190" t="s">
        <v>100</v>
      </c>
      <c r="B3" s="191"/>
    </row>
    <row r="4" spans="1:2" ht="48.6" customHeight="1">
      <c r="A4" s="128" t="s">
        <v>97</v>
      </c>
      <c r="B4" s="142"/>
    </row>
    <row r="5" spans="1:2" ht="28.8">
      <c r="A5" s="128" t="s">
        <v>98</v>
      </c>
      <c r="B5" s="85"/>
    </row>
    <row r="6" spans="1:2" ht="28.8">
      <c r="A6" s="64" t="s">
        <v>126</v>
      </c>
      <c r="B6" s="85" t="s">
        <v>207</v>
      </c>
    </row>
    <row r="7" spans="1:2" ht="60.75" customHeight="1">
      <c r="A7" s="109" t="s">
        <v>161</v>
      </c>
      <c r="B7" s="85" t="s">
        <v>178</v>
      </c>
    </row>
    <row r="8" spans="1:2" ht="33" customHeight="1">
      <c r="A8" s="111" t="s">
        <v>173</v>
      </c>
      <c r="B8" s="118">
        <v>2.5499999999999998</v>
      </c>
    </row>
    <row r="9" spans="1:2" ht="45.6" customHeight="1">
      <c r="A9" s="190" t="s">
        <v>96</v>
      </c>
      <c r="B9" s="191"/>
    </row>
    <row r="10" spans="1:2" ht="48" customHeight="1">
      <c r="A10" s="110" t="s">
        <v>94</v>
      </c>
      <c r="B10" s="84" t="s">
        <v>138</v>
      </c>
    </row>
    <row r="11" spans="1:2" ht="46.5" customHeight="1">
      <c r="A11" s="51" t="s">
        <v>127</v>
      </c>
      <c r="B11" s="84" t="s">
        <v>139</v>
      </c>
    </row>
    <row r="12" spans="1:2" ht="80.25" customHeight="1">
      <c r="A12" s="109" t="s">
        <v>95</v>
      </c>
      <c r="B12" s="85" t="s">
        <v>170</v>
      </c>
    </row>
    <row r="13" spans="1:2" ht="51" customHeight="1">
      <c r="A13" s="109" t="s">
        <v>128</v>
      </c>
      <c r="B13" s="85" t="s">
        <v>151</v>
      </c>
    </row>
    <row r="14" spans="1:2" ht="72">
      <c r="A14" s="129" t="s">
        <v>107</v>
      </c>
      <c r="B14" s="85" t="s">
        <v>183</v>
      </c>
    </row>
  </sheetData>
  <mergeCells count="2">
    <mergeCell ref="A9:B9"/>
    <mergeCell ref="A3:B3"/>
  </mergeCells>
  <pageMargins left="0.7" right="0.7" top="0.75" bottom="0.75" header="0.3" footer="0.3"/>
  <pageSetup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view="pageBreakPreview" zoomScale="60" zoomScaleNormal="70" workbookViewId="0">
      <selection activeCell="E8" sqref="E8:F8"/>
    </sheetView>
  </sheetViews>
  <sheetFormatPr defaultRowHeight="14.4"/>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c r="A1" s="7" t="s">
        <v>135</v>
      </c>
      <c r="B1" s="193" t="s">
        <v>202</v>
      </c>
      <c r="C1" s="194"/>
      <c r="D1" s="194"/>
    </row>
    <row r="2" spans="1:10" ht="21.75" customHeight="1">
      <c r="A2" s="5"/>
      <c r="B2" s="6"/>
      <c r="C2" s="6"/>
      <c r="D2" s="6"/>
    </row>
    <row r="3" spans="1:10" s="4" customFormat="1" ht="18" customHeight="1">
      <c r="A3" s="154" t="s">
        <v>25</v>
      </c>
      <c r="B3" s="154"/>
      <c r="C3" s="154"/>
      <c r="D3" s="154"/>
    </row>
    <row r="4" spans="1:10" s="4" customFormat="1" ht="36" customHeight="1">
      <c r="A4" s="97" t="s">
        <v>162</v>
      </c>
      <c r="B4" s="30">
        <v>2858</v>
      </c>
      <c r="C4" s="79"/>
      <c r="D4" s="79"/>
      <c r="G4" s="195"/>
      <c r="H4" s="195"/>
      <c r="I4" s="195"/>
      <c r="J4" s="195"/>
    </row>
    <row r="5" spans="1:10" ht="33.75" customHeight="1">
      <c r="A5" s="98" t="s">
        <v>163</v>
      </c>
      <c r="B5" s="30">
        <v>2858</v>
      </c>
      <c r="C5" s="28"/>
      <c r="D5" s="21"/>
      <c r="F5" s="1"/>
      <c r="G5" s="195"/>
      <c r="H5" s="195"/>
      <c r="I5" s="195"/>
      <c r="J5" s="195"/>
    </row>
    <row r="6" spans="1:10">
      <c r="A6" s="22" t="s">
        <v>26</v>
      </c>
      <c r="B6" s="30">
        <v>259</v>
      </c>
      <c r="C6" s="28"/>
      <c r="D6" s="10"/>
      <c r="E6" s="196"/>
      <c r="F6" s="197"/>
      <c r="G6" s="195"/>
      <c r="H6" s="195"/>
      <c r="I6" s="195"/>
      <c r="J6" s="195"/>
    </row>
    <row r="7" spans="1:10">
      <c r="A7" s="22" t="s">
        <v>27</v>
      </c>
      <c r="B7" s="30">
        <v>1565</v>
      </c>
      <c r="C7" s="29">
        <f>B7/B5</f>
        <v>0.54758572428271524</v>
      </c>
      <c r="D7" s="10"/>
      <c r="E7" s="45"/>
      <c r="G7" s="195"/>
      <c r="H7" s="195"/>
      <c r="I7" s="195"/>
      <c r="J7" s="195"/>
    </row>
    <row r="8" spans="1:10" ht="47.25" customHeight="1">
      <c r="A8" s="22" t="s">
        <v>28</v>
      </c>
      <c r="B8" s="30">
        <v>1955</v>
      </c>
      <c r="C8" s="29">
        <f>B8/B5</f>
        <v>0.68404478656403078</v>
      </c>
      <c r="D8" s="11"/>
      <c r="E8" s="198"/>
      <c r="F8" s="199"/>
      <c r="G8" s="195"/>
      <c r="H8" s="195"/>
      <c r="I8" s="195"/>
      <c r="J8" s="195"/>
    </row>
    <row r="9" spans="1:10" ht="41.4">
      <c r="A9" s="26"/>
      <c r="B9" s="12"/>
      <c r="C9" s="27" t="s">
        <v>89</v>
      </c>
      <c r="D9" s="27" t="s">
        <v>90</v>
      </c>
      <c r="E9" s="112"/>
      <c r="G9" s="195"/>
      <c r="H9" s="195"/>
      <c r="I9" s="195"/>
      <c r="J9" s="195"/>
    </row>
    <row r="10" spans="1:10" ht="15.6">
      <c r="A10" s="24" t="s">
        <v>29</v>
      </c>
      <c r="B10" s="105">
        <f>B11+B12</f>
        <v>14.17</v>
      </c>
      <c r="C10" s="130">
        <f>C11+C12</f>
        <v>3.1240000000000001</v>
      </c>
      <c r="D10" s="130">
        <f t="shared" ref="D10" si="0">D11+D12</f>
        <v>4.8780000000000001</v>
      </c>
      <c r="E10" s="113"/>
    </row>
    <row r="11" spans="1:10">
      <c r="A11" s="22" t="s">
        <v>30</v>
      </c>
      <c r="B11" s="106">
        <v>12.965999999999999</v>
      </c>
      <c r="C11" s="131">
        <v>3.1240000000000001</v>
      </c>
      <c r="D11" s="131">
        <v>4.1230000000000002</v>
      </c>
      <c r="E11" s="113"/>
    </row>
    <row r="12" spans="1:10">
      <c r="A12" s="22" t="s">
        <v>31</v>
      </c>
      <c r="B12" s="106">
        <v>1.204</v>
      </c>
      <c r="C12" s="131">
        <v>0</v>
      </c>
      <c r="D12" s="131">
        <v>0.755</v>
      </c>
      <c r="E12" s="113"/>
    </row>
    <row r="13" spans="1:10" ht="15.6">
      <c r="A13" s="25" t="s">
        <v>32</v>
      </c>
      <c r="B13" s="30">
        <v>5</v>
      </c>
      <c r="C13" s="28"/>
      <c r="D13" s="28"/>
      <c r="E13" s="113"/>
    </row>
    <row r="14" spans="1:10">
      <c r="A14" s="19" t="s">
        <v>33</v>
      </c>
      <c r="B14" s="30">
        <v>0</v>
      </c>
      <c r="C14" s="28"/>
      <c r="D14" s="28"/>
      <c r="E14" s="113"/>
    </row>
    <row r="15" spans="1:10">
      <c r="A15" s="23" t="s">
        <v>34</v>
      </c>
      <c r="B15" s="30">
        <v>0</v>
      </c>
      <c r="C15" s="28"/>
      <c r="D15" s="28"/>
      <c r="E15" s="113"/>
    </row>
    <row r="16" spans="1:10" ht="15.6">
      <c r="A16" s="24" t="s">
        <v>78</v>
      </c>
      <c r="B16" s="57">
        <v>0</v>
      </c>
      <c r="C16" s="59"/>
      <c r="D16" s="59"/>
      <c r="E16" s="112"/>
    </row>
    <row r="17" spans="1:8" ht="15.6">
      <c r="A17" s="24" t="s">
        <v>129</v>
      </c>
      <c r="B17" s="87">
        <v>20.58</v>
      </c>
      <c r="C17" s="59"/>
      <c r="D17" s="59"/>
      <c r="E17" s="112"/>
    </row>
    <row r="18" spans="1:8" ht="45.6" customHeight="1">
      <c r="A18" s="31" t="s">
        <v>91</v>
      </c>
      <c r="B18" s="30">
        <v>3</v>
      </c>
      <c r="C18" s="28"/>
      <c r="D18" s="28"/>
      <c r="E18" s="45"/>
    </row>
    <row r="19" spans="1:8" ht="65.25" customHeight="1">
      <c r="A19" s="31" t="s">
        <v>136</v>
      </c>
      <c r="B19" s="114">
        <v>0.08</v>
      </c>
      <c r="C19" s="28"/>
      <c r="D19" s="28"/>
      <c r="E19" s="45"/>
    </row>
    <row r="20" spans="1:8" ht="54.6" customHeight="1">
      <c r="A20" s="31" t="s">
        <v>84</v>
      </c>
      <c r="B20" s="32">
        <v>1</v>
      </c>
      <c r="C20" s="59"/>
      <c r="D20" s="59"/>
      <c r="E20" s="112"/>
    </row>
    <row r="21" spans="1:8" ht="31.2">
      <c r="A21" s="31" t="s">
        <v>85</v>
      </c>
      <c r="B21" s="115">
        <v>142325.04999999999</v>
      </c>
      <c r="C21" s="28"/>
      <c r="D21" s="28"/>
      <c r="E21" s="36"/>
    </row>
    <row r="22" spans="1:8" ht="109.2">
      <c r="A22" s="31" t="s">
        <v>99</v>
      </c>
      <c r="B22" s="90" t="s">
        <v>156</v>
      </c>
      <c r="C22" s="28"/>
      <c r="D22" s="28"/>
    </row>
    <row r="23" spans="1:8" ht="15.6">
      <c r="A23" s="192" t="s">
        <v>67</v>
      </c>
      <c r="B23" s="192"/>
      <c r="C23" s="192"/>
      <c r="D23" s="192"/>
    </row>
    <row r="24" spans="1:8" ht="31.2">
      <c r="A24" s="24" t="s">
        <v>164</v>
      </c>
      <c r="B24" s="30">
        <v>2858</v>
      </c>
      <c r="C24" s="28"/>
      <c r="D24" s="21"/>
    </row>
    <row r="25" spans="1:8">
      <c r="A25" s="22" t="s">
        <v>26</v>
      </c>
      <c r="B25" s="30">
        <v>184</v>
      </c>
      <c r="C25" s="28"/>
      <c r="D25" s="10"/>
    </row>
    <row r="26" spans="1:8">
      <c r="A26" s="22" t="s">
        <v>27</v>
      </c>
      <c r="B26" s="30">
        <v>1104</v>
      </c>
      <c r="C26" s="29">
        <f>B26/B24</f>
        <v>0.38628411476557034</v>
      </c>
      <c r="D26" s="10"/>
    </row>
    <row r="27" spans="1:8" ht="28.8">
      <c r="A27" s="22" t="s">
        <v>28</v>
      </c>
      <c r="B27" s="30">
        <v>1431</v>
      </c>
      <c r="C27" s="29">
        <f>B27/B24</f>
        <v>0.50069979006298115</v>
      </c>
      <c r="D27" s="11"/>
      <c r="F27" s="127"/>
    </row>
    <row r="28" spans="1:8" ht="41.4">
      <c r="A28" s="26"/>
      <c r="B28" s="12"/>
      <c r="C28" s="27" t="s">
        <v>89</v>
      </c>
      <c r="D28" s="27" t="s">
        <v>90</v>
      </c>
      <c r="E28" s="58"/>
    </row>
    <row r="29" spans="1:8" ht="19.2" customHeight="1">
      <c r="A29" s="24" t="s">
        <v>68</v>
      </c>
      <c r="B29" s="87">
        <v>13.41</v>
      </c>
      <c r="C29" s="87">
        <v>0.86</v>
      </c>
      <c r="D29" s="87">
        <v>3.1</v>
      </c>
      <c r="E29" s="36"/>
    </row>
    <row r="30" spans="1:8" ht="19.2" customHeight="1">
      <c r="A30" s="24" t="s">
        <v>78</v>
      </c>
      <c r="B30" s="57">
        <v>14</v>
      </c>
      <c r="C30" s="59"/>
      <c r="D30" s="60"/>
      <c r="E30" s="61"/>
    </row>
    <row r="31" spans="1:8" ht="37.200000000000003" customHeight="1">
      <c r="A31" s="24" t="s">
        <v>130</v>
      </c>
      <c r="B31" s="57" t="s">
        <v>171</v>
      </c>
      <c r="C31" s="59"/>
      <c r="D31" s="60"/>
      <c r="E31" s="112"/>
      <c r="F31" s="36"/>
      <c r="G31" s="36"/>
      <c r="H31" s="36"/>
    </row>
    <row r="32" spans="1:8" ht="45" customHeight="1">
      <c r="A32" s="54" t="s">
        <v>73</v>
      </c>
      <c r="B32" s="34" t="s">
        <v>37</v>
      </c>
      <c r="C32" s="34" t="s">
        <v>38</v>
      </c>
      <c r="D32" s="34" t="s">
        <v>40</v>
      </c>
      <c r="E32" s="34" t="s">
        <v>69</v>
      </c>
      <c r="F32" s="34" t="s">
        <v>41</v>
      </c>
      <c r="G32" s="34" t="s">
        <v>55</v>
      </c>
      <c r="H32" s="34" t="s">
        <v>75</v>
      </c>
    </row>
    <row r="33" spans="1:10" ht="21">
      <c r="A33" s="99" t="s">
        <v>149</v>
      </c>
      <c r="B33" s="41"/>
      <c r="C33" s="41" t="s">
        <v>150</v>
      </c>
      <c r="D33" s="41">
        <v>400</v>
      </c>
      <c r="E33" s="41">
        <v>55968</v>
      </c>
      <c r="F33" s="41">
        <v>35</v>
      </c>
      <c r="G33" s="41">
        <v>40</v>
      </c>
      <c r="H33" s="41">
        <v>39951.449999999997</v>
      </c>
      <c r="J33" s="126"/>
    </row>
    <row r="34" spans="1:10">
      <c r="A34" s="37" t="s">
        <v>70</v>
      </c>
      <c r="B34" s="41"/>
      <c r="C34" s="41"/>
      <c r="D34" s="41"/>
      <c r="E34" s="41"/>
      <c r="F34" s="41"/>
      <c r="G34" s="41"/>
      <c r="H34" s="41"/>
    </row>
    <row r="35" spans="1:10">
      <c r="A35" s="37" t="s">
        <v>71</v>
      </c>
      <c r="B35" s="41"/>
      <c r="C35" s="41"/>
      <c r="D35" s="41"/>
      <c r="E35" s="41"/>
      <c r="F35" s="41"/>
      <c r="G35" s="41"/>
      <c r="H35" s="41"/>
    </row>
    <row r="36" spans="1:10" ht="57.6">
      <c r="A36" s="54" t="s">
        <v>77</v>
      </c>
      <c r="B36" s="34" t="s">
        <v>37</v>
      </c>
      <c r="C36" s="34" t="s">
        <v>38</v>
      </c>
      <c r="D36" s="34" t="s">
        <v>40</v>
      </c>
      <c r="E36" s="34" t="s">
        <v>79</v>
      </c>
      <c r="F36" s="34" t="s">
        <v>41</v>
      </c>
      <c r="G36" s="34" t="s">
        <v>55</v>
      </c>
      <c r="H36" s="34" t="s">
        <v>76</v>
      </c>
    </row>
    <row r="37" spans="1:10">
      <c r="A37" s="100" t="s">
        <v>149</v>
      </c>
      <c r="B37" s="41"/>
      <c r="C37" s="41" t="s">
        <v>150</v>
      </c>
      <c r="D37" s="41">
        <v>400</v>
      </c>
      <c r="E37" s="41">
        <v>30</v>
      </c>
      <c r="F37" s="41">
        <v>30</v>
      </c>
      <c r="G37" s="41">
        <v>40</v>
      </c>
      <c r="H37" s="41"/>
    </row>
    <row r="38" spans="1:10">
      <c r="A38" s="37" t="s">
        <v>70</v>
      </c>
      <c r="B38" s="41"/>
      <c r="C38" s="41"/>
      <c r="D38" s="41"/>
      <c r="E38" s="41"/>
      <c r="F38" s="41"/>
      <c r="G38" s="41"/>
      <c r="H38" s="41"/>
    </row>
    <row r="39" spans="1:10">
      <c r="A39" s="37" t="s">
        <v>71</v>
      </c>
      <c r="B39" s="41"/>
      <c r="C39" s="41"/>
      <c r="D39" s="41"/>
      <c r="E39" s="41"/>
      <c r="F39" s="41"/>
      <c r="G39" s="41"/>
      <c r="H39" s="41"/>
    </row>
    <row r="40" spans="1:10" ht="57.6">
      <c r="A40" s="54" t="s">
        <v>72</v>
      </c>
      <c r="B40" s="34" t="s">
        <v>37</v>
      </c>
      <c r="C40" s="34" t="s">
        <v>38</v>
      </c>
      <c r="D40" s="34" t="s">
        <v>74</v>
      </c>
      <c r="E40" s="34" t="s">
        <v>41</v>
      </c>
      <c r="F40" s="34" t="s">
        <v>55</v>
      </c>
      <c r="G40" s="34" t="s">
        <v>80</v>
      </c>
    </row>
    <row r="41" spans="1:10">
      <c r="A41" s="100" t="s">
        <v>149</v>
      </c>
      <c r="B41" s="41"/>
      <c r="C41" s="41" t="s">
        <v>150</v>
      </c>
      <c r="D41" s="41">
        <v>400</v>
      </c>
      <c r="E41" s="41">
        <v>42</v>
      </c>
      <c r="F41" s="41">
        <v>40</v>
      </c>
      <c r="G41" s="41"/>
      <c r="H41" s="35"/>
    </row>
    <row r="42" spans="1:10">
      <c r="A42" s="37" t="s">
        <v>70</v>
      </c>
      <c r="B42" s="41"/>
      <c r="C42" s="41"/>
      <c r="D42" s="41"/>
      <c r="E42" s="41"/>
      <c r="F42" s="41"/>
      <c r="G42" s="41"/>
      <c r="H42" s="35"/>
    </row>
    <row r="43" spans="1:10">
      <c r="A43" s="37" t="s">
        <v>71</v>
      </c>
      <c r="B43" s="41"/>
      <c r="C43" s="41"/>
      <c r="D43" s="41"/>
      <c r="E43" s="41"/>
      <c r="F43" s="41"/>
      <c r="G43" s="41"/>
      <c r="H43" s="35"/>
    </row>
    <row r="44" spans="1:10">
      <c r="H44" s="4"/>
    </row>
  </sheetData>
  <mergeCells count="6">
    <mergeCell ref="A23:D23"/>
    <mergeCell ref="B1:D1"/>
    <mergeCell ref="A3:D3"/>
    <mergeCell ref="G4:J9"/>
    <mergeCell ref="E6:F6"/>
    <mergeCell ref="E8:F8"/>
  </mergeCells>
  <pageMargins left="0.7" right="0.7" top="0.75" bottom="0.75" header="0.3" footer="0.3"/>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view="pageBreakPreview" zoomScale="60" zoomScaleNormal="90" workbookViewId="0">
      <selection activeCell="L19" sqref="L19"/>
    </sheetView>
  </sheetViews>
  <sheetFormatPr defaultRowHeight="14.4"/>
  <cols>
    <col min="1" max="1" width="39.109375" style="3" customWidth="1"/>
    <col min="2" max="2" width="17.5546875" customWidth="1"/>
    <col min="3" max="3" width="24.44140625" customWidth="1"/>
    <col min="4" max="4" width="20.5546875" customWidth="1"/>
    <col min="5" max="5" width="15.109375" customWidth="1"/>
    <col min="6" max="6" width="18" customWidth="1"/>
    <col min="7" max="8" width="16.33203125" customWidth="1"/>
    <col min="9" max="9" width="15.6640625" customWidth="1"/>
    <col min="10" max="10" width="12.6640625" customWidth="1"/>
    <col min="11" max="11" width="14" customWidth="1"/>
    <col min="12" max="12" width="42.44140625" customWidth="1"/>
    <col min="13" max="13" width="22.5546875" customWidth="1"/>
  </cols>
  <sheetData>
    <row r="1" spans="1:11" ht="49.5" customHeight="1" thickBot="1">
      <c r="A1" s="7" t="s">
        <v>135</v>
      </c>
      <c r="B1" s="200" t="str">
        <f>Ūdenssaimniec_ESOŠS_VĒRTĒJUMS!B1</f>
        <v>RŪJIENA</v>
      </c>
      <c r="C1" s="201"/>
      <c r="D1" s="201"/>
      <c r="E1" s="74"/>
      <c r="F1" s="58"/>
    </row>
    <row r="2" spans="1:11" ht="21.75" customHeight="1">
      <c r="A2" s="5"/>
      <c r="B2" s="6"/>
      <c r="C2" s="6"/>
      <c r="D2" s="6"/>
      <c r="E2" s="6"/>
    </row>
    <row r="3" spans="1:11" s="4" customFormat="1" ht="18" customHeight="1">
      <c r="A3" s="154" t="s">
        <v>35</v>
      </c>
      <c r="B3" s="154"/>
      <c r="C3" s="154"/>
      <c r="D3" s="154"/>
      <c r="E3" s="141"/>
    </row>
    <row r="4" spans="1:11" ht="29.4" customHeight="1">
      <c r="A4" s="40" t="s">
        <v>43</v>
      </c>
      <c r="B4" s="30">
        <v>58290</v>
      </c>
      <c r="C4" s="28"/>
      <c r="D4" s="21" t="s">
        <v>187</v>
      </c>
      <c r="E4" s="75"/>
      <c r="F4" s="139"/>
      <c r="G4" s="139"/>
      <c r="H4" s="139"/>
      <c r="I4" s="139"/>
    </row>
    <row r="5" spans="1:11" ht="28.8">
      <c r="A5" s="22" t="s">
        <v>36</v>
      </c>
      <c r="B5" s="30">
        <v>33180.5</v>
      </c>
      <c r="C5" s="33">
        <f>B5/B4</f>
        <v>0.56923142906158863</v>
      </c>
      <c r="D5" s="10"/>
      <c r="E5" s="76"/>
      <c r="F5" s="139"/>
      <c r="G5" s="139"/>
      <c r="H5" s="139"/>
      <c r="I5" s="139"/>
    </row>
    <row r="6" spans="1:11" ht="28.8">
      <c r="A6" s="22" t="s">
        <v>86</v>
      </c>
      <c r="B6" s="30">
        <v>348</v>
      </c>
      <c r="C6" s="29">
        <f>B6/B4</f>
        <v>5.9701492537313433E-3</v>
      </c>
      <c r="D6" s="10"/>
      <c r="E6" s="76"/>
      <c r="F6" s="58"/>
    </row>
    <row r="7" spans="1:11" ht="57.6">
      <c r="A7" s="62" t="s">
        <v>93</v>
      </c>
      <c r="B7" s="34" t="s">
        <v>37</v>
      </c>
      <c r="C7" s="34" t="s">
        <v>38</v>
      </c>
      <c r="D7" s="34" t="s">
        <v>40</v>
      </c>
      <c r="E7" s="34" t="s">
        <v>131</v>
      </c>
      <c r="F7" s="34" t="s">
        <v>42</v>
      </c>
      <c r="G7" s="34" t="s">
        <v>41</v>
      </c>
      <c r="H7" s="34" t="s">
        <v>55</v>
      </c>
      <c r="I7" s="34" t="s">
        <v>44</v>
      </c>
      <c r="J7" s="34" t="s">
        <v>53</v>
      </c>
      <c r="K7" s="34" t="s">
        <v>54</v>
      </c>
    </row>
    <row r="8" spans="1:11" s="36" customFormat="1" ht="67.5" customHeight="1">
      <c r="A8" s="91" t="s">
        <v>144</v>
      </c>
      <c r="B8" s="41" t="s">
        <v>140</v>
      </c>
      <c r="C8" s="41" t="s">
        <v>145</v>
      </c>
      <c r="D8" s="41">
        <v>600</v>
      </c>
      <c r="E8" s="41"/>
      <c r="F8" s="41">
        <v>73382</v>
      </c>
      <c r="G8" s="41">
        <v>32</v>
      </c>
      <c r="H8" s="41">
        <v>35</v>
      </c>
      <c r="I8" s="41">
        <v>120681.29</v>
      </c>
      <c r="J8" s="116">
        <v>21.4</v>
      </c>
      <c r="K8" s="117" t="s">
        <v>146</v>
      </c>
    </row>
    <row r="9" spans="1:11" s="36" customFormat="1">
      <c r="A9" s="37" t="s">
        <v>45</v>
      </c>
      <c r="B9" s="41"/>
      <c r="C9" s="41"/>
      <c r="D9" s="41"/>
      <c r="E9" s="41"/>
      <c r="F9" s="41"/>
      <c r="G9" s="41"/>
      <c r="H9" s="41"/>
      <c r="I9" s="41"/>
      <c r="J9" s="42"/>
      <c r="K9" s="42"/>
    </row>
    <row r="10" spans="1:11" s="36" customFormat="1">
      <c r="A10" s="37" t="s">
        <v>46</v>
      </c>
      <c r="B10" s="41"/>
      <c r="C10" s="41"/>
      <c r="D10" s="41"/>
      <c r="E10" s="41"/>
      <c r="F10" s="41"/>
      <c r="G10" s="41"/>
      <c r="H10" s="41"/>
      <c r="I10" s="41"/>
      <c r="J10" s="42"/>
      <c r="K10" s="42"/>
    </row>
    <row r="11" spans="1:11" s="36" customFormat="1" ht="77.400000000000006" customHeight="1">
      <c r="A11" s="81" t="s">
        <v>137</v>
      </c>
      <c r="B11" s="41" t="s">
        <v>147</v>
      </c>
      <c r="C11" s="35"/>
      <c r="D11" s="35"/>
      <c r="E11" s="35"/>
      <c r="F11" s="140"/>
      <c r="G11" s="35"/>
      <c r="H11" s="35"/>
      <c r="I11" s="35"/>
      <c r="J11" s="80"/>
      <c r="K11" s="80"/>
    </row>
    <row r="12" spans="1:11" s="36" customFormat="1">
      <c r="A12" s="35"/>
      <c r="B12" s="35"/>
      <c r="C12" s="35"/>
      <c r="D12" s="35"/>
      <c r="E12" s="35"/>
      <c r="F12" s="35"/>
      <c r="G12" s="35"/>
      <c r="H12" s="35"/>
      <c r="I12" s="35"/>
      <c r="J12" s="80"/>
      <c r="K12" s="80"/>
    </row>
    <row r="13" spans="1:11" ht="46.95" customHeight="1">
      <c r="A13" s="34" t="s">
        <v>39</v>
      </c>
      <c r="B13" s="34" t="s">
        <v>81</v>
      </c>
      <c r="C13" s="34" t="s">
        <v>132</v>
      </c>
      <c r="D13" s="34" t="s">
        <v>47</v>
      </c>
      <c r="E13" s="35"/>
      <c r="F13" s="36"/>
      <c r="H13" s="36"/>
      <c r="I13" s="36"/>
    </row>
    <row r="14" spans="1:11">
      <c r="A14" s="202" t="s">
        <v>148</v>
      </c>
      <c r="B14" s="38" t="s">
        <v>48</v>
      </c>
      <c r="C14" s="83">
        <v>940.5</v>
      </c>
      <c r="D14" s="83">
        <v>12.75</v>
      </c>
      <c r="E14" s="77"/>
      <c r="F14" s="36"/>
    </row>
    <row r="15" spans="1:11">
      <c r="A15" s="203"/>
      <c r="B15" s="38" t="s">
        <v>49</v>
      </c>
      <c r="C15" s="83">
        <v>1311</v>
      </c>
      <c r="D15" s="83">
        <v>41.65</v>
      </c>
      <c r="E15" s="77"/>
      <c r="F15" s="36"/>
    </row>
    <row r="16" spans="1:11">
      <c r="A16" s="203"/>
      <c r="B16" s="38" t="s">
        <v>50</v>
      </c>
      <c r="C16" s="83">
        <v>469.5</v>
      </c>
      <c r="D16" s="83">
        <v>2.0699999999999998</v>
      </c>
      <c r="E16" s="77"/>
      <c r="F16" s="36"/>
    </row>
    <row r="17" spans="1:6">
      <c r="A17" s="203"/>
      <c r="B17" s="38" t="s">
        <v>51</v>
      </c>
      <c r="C17" s="83">
        <v>85.4</v>
      </c>
      <c r="D17" s="83">
        <v>17.18</v>
      </c>
      <c r="E17" s="77"/>
      <c r="F17" s="36"/>
    </row>
    <row r="18" spans="1:6">
      <c r="A18" s="203"/>
      <c r="B18" s="38" t="s">
        <v>52</v>
      </c>
      <c r="C18" s="83">
        <v>32.79</v>
      </c>
      <c r="D18" s="83">
        <v>6.22</v>
      </c>
      <c r="E18" s="77"/>
      <c r="F18" s="36"/>
    </row>
    <row r="19" spans="1:6" ht="28.8">
      <c r="A19" s="204"/>
      <c r="B19" s="78" t="s">
        <v>133</v>
      </c>
      <c r="C19" s="43"/>
      <c r="D19" s="28"/>
      <c r="E19" s="77"/>
      <c r="F19" s="36"/>
    </row>
    <row r="20" spans="1:6" ht="29.4" customHeight="1">
      <c r="A20" s="205" t="s">
        <v>45</v>
      </c>
      <c r="B20" s="39" t="s">
        <v>48</v>
      </c>
      <c r="C20" s="44"/>
      <c r="D20" s="44"/>
      <c r="E20" s="77"/>
      <c r="F20" s="36"/>
    </row>
    <row r="21" spans="1:6">
      <c r="A21" s="206"/>
      <c r="B21" s="39" t="s">
        <v>49</v>
      </c>
      <c r="C21" s="44"/>
      <c r="D21" s="44"/>
      <c r="E21" s="77"/>
      <c r="F21" s="36"/>
    </row>
    <row r="22" spans="1:6">
      <c r="A22" s="206"/>
      <c r="B22" s="39" t="s">
        <v>50</v>
      </c>
      <c r="C22" s="44"/>
      <c r="D22" s="44"/>
      <c r="E22" s="77"/>
      <c r="F22" s="36"/>
    </row>
    <row r="23" spans="1:6">
      <c r="A23" s="206"/>
      <c r="B23" s="39" t="s">
        <v>51</v>
      </c>
      <c r="C23" s="44"/>
      <c r="D23" s="44"/>
      <c r="E23" s="77"/>
      <c r="F23" s="36"/>
    </row>
    <row r="24" spans="1:6">
      <c r="A24" s="206"/>
      <c r="B24" s="39" t="s">
        <v>52</v>
      </c>
      <c r="C24" s="44"/>
      <c r="D24" s="44"/>
      <c r="E24" s="77"/>
      <c r="F24" s="36"/>
    </row>
    <row r="25" spans="1:6" ht="28.8">
      <c r="A25" s="207"/>
      <c r="B25" s="78" t="s">
        <v>133</v>
      </c>
      <c r="C25" s="44"/>
      <c r="D25" s="28"/>
    </row>
  </sheetData>
  <mergeCells count="4">
    <mergeCell ref="B1:D1"/>
    <mergeCell ref="A3:D3"/>
    <mergeCell ref="A14:A19"/>
    <mergeCell ref="A20:A25"/>
  </mergeCells>
  <pageMargins left="0.7" right="0.7" top="0.75" bottom="0.75" header="0.3" footer="0.3"/>
  <pageSetup paperSize="9"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6"/>
  <sheetViews>
    <sheetView view="pageBreakPreview" zoomScale="60" zoomScaleNormal="90" workbookViewId="0">
      <selection activeCell="E13" sqref="E13:H13"/>
    </sheetView>
  </sheetViews>
  <sheetFormatPr defaultRowHeight="14.4"/>
  <cols>
    <col min="1" max="1" width="53.44140625" style="3" customWidth="1"/>
    <col min="2" max="2" width="44.332031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9" ht="49.5" customHeight="1" thickBot="1">
      <c r="A1" s="7" t="s">
        <v>135</v>
      </c>
      <c r="B1" s="208" t="str">
        <f>Ūdenssaimniec_ESOŠS_VĒRTĒJUMS!B1</f>
        <v>RŪJIENA</v>
      </c>
      <c r="C1" s="209"/>
      <c r="D1" s="58"/>
    </row>
    <row r="2" spans="1:9" ht="21.75" customHeight="1">
      <c r="A2" s="5"/>
      <c r="B2" s="6"/>
      <c r="C2" s="6"/>
    </row>
    <row r="3" spans="1:9" s="4" customFormat="1" ht="18" customHeight="1">
      <c r="A3" s="154" t="s">
        <v>61</v>
      </c>
      <c r="B3" s="154"/>
      <c r="C3" s="154"/>
    </row>
    <row r="4" spans="1:9" s="47" customFormat="1" ht="30" customHeight="1">
      <c r="A4" s="48" t="s">
        <v>59</v>
      </c>
      <c r="B4" s="49" t="s">
        <v>140</v>
      </c>
      <c r="C4" s="135"/>
    </row>
    <row r="5" spans="1:9" s="47" customFormat="1" ht="30" customHeight="1">
      <c r="A5" s="48" t="s">
        <v>60</v>
      </c>
      <c r="B5" s="134">
        <v>3199742</v>
      </c>
      <c r="C5" s="136" t="s">
        <v>177</v>
      </c>
      <c r="E5" s="214"/>
      <c r="F5" s="214"/>
    </row>
    <row r="6" spans="1:9" s="47" customFormat="1" ht="48" customHeight="1">
      <c r="A6" s="48" t="s">
        <v>102</v>
      </c>
      <c r="B6" s="30">
        <v>0</v>
      </c>
      <c r="C6" s="136" t="s">
        <v>154</v>
      </c>
      <c r="D6" s="46"/>
      <c r="E6" s="213"/>
      <c r="F6" s="213"/>
      <c r="G6" s="213"/>
      <c r="H6" s="213"/>
    </row>
    <row r="7" spans="1:9" s="47" customFormat="1" ht="30" customHeight="1">
      <c r="A7" s="48" t="s">
        <v>101</v>
      </c>
      <c r="B7" s="63" t="s">
        <v>169</v>
      </c>
      <c r="C7" s="136" t="s">
        <v>155</v>
      </c>
      <c r="D7" s="46"/>
      <c r="E7" s="107"/>
      <c r="F7" s="107"/>
      <c r="G7" s="107"/>
      <c r="H7" s="107"/>
    </row>
    <row r="8" spans="1:9" s="47" customFormat="1" ht="28.8">
      <c r="A8" s="48" t="s">
        <v>82</v>
      </c>
      <c r="B8" s="89">
        <v>1</v>
      </c>
      <c r="C8" s="28"/>
      <c r="D8" s="46"/>
    </row>
    <row r="9" spans="1:9" s="47" customFormat="1">
      <c r="A9" s="52"/>
      <c r="B9" s="53"/>
      <c r="C9" s="53"/>
      <c r="D9" s="46"/>
    </row>
    <row r="10" spans="1:9" ht="29.4" customHeight="1">
      <c r="A10" s="123" t="s">
        <v>56</v>
      </c>
      <c r="B10" s="124">
        <v>1.47</v>
      </c>
      <c r="C10" s="125"/>
      <c r="D10" s="88"/>
    </row>
    <row r="11" spans="1:9" ht="15.6">
      <c r="A11" s="22" t="s">
        <v>58</v>
      </c>
      <c r="B11" s="86">
        <v>0.59</v>
      </c>
      <c r="C11" s="33">
        <f>B11/B10</f>
        <v>0.40136054421768708</v>
      </c>
      <c r="D11" s="88"/>
    </row>
    <row r="12" spans="1:9" ht="15.6">
      <c r="A12" s="22" t="s">
        <v>57</v>
      </c>
      <c r="B12" s="86">
        <v>0.88</v>
      </c>
      <c r="C12" s="29">
        <f>B12/B10</f>
        <v>0.59863945578231292</v>
      </c>
      <c r="D12" s="88"/>
    </row>
    <row r="13" spans="1:9" ht="41.4">
      <c r="A13" s="50" t="s">
        <v>134</v>
      </c>
      <c r="B13" s="87" t="s">
        <v>172</v>
      </c>
      <c r="C13" s="136" t="s">
        <v>152</v>
      </c>
      <c r="D13" s="58"/>
      <c r="E13" s="212"/>
      <c r="F13" s="212"/>
      <c r="G13" s="212"/>
      <c r="H13" s="212"/>
      <c r="I13" s="108"/>
    </row>
    <row r="14" spans="1:9">
      <c r="A14" s="50" t="s">
        <v>103</v>
      </c>
      <c r="B14" s="30">
        <v>104740</v>
      </c>
      <c r="C14" s="28"/>
    </row>
    <row r="15" spans="1:9">
      <c r="A15" s="67" t="s">
        <v>104</v>
      </c>
      <c r="B15" s="32">
        <v>111372</v>
      </c>
      <c r="C15" s="28"/>
    </row>
    <row r="16" spans="1:9" ht="28.8">
      <c r="A16" s="65" t="s">
        <v>65</v>
      </c>
      <c r="B16" s="121" t="s">
        <v>141</v>
      </c>
      <c r="C16" s="66"/>
      <c r="D16" s="45"/>
    </row>
    <row r="17" spans="1:4" ht="28.8">
      <c r="A17" s="65" t="s">
        <v>24</v>
      </c>
      <c r="B17" s="121" t="s">
        <v>142</v>
      </c>
      <c r="C17" s="66"/>
    </row>
    <row r="18" spans="1:4" ht="28.8">
      <c r="A18" s="65" t="s">
        <v>87</v>
      </c>
      <c r="B18" s="122" t="s">
        <v>143</v>
      </c>
      <c r="C18" s="66"/>
      <c r="D18" s="58"/>
    </row>
    <row r="19" spans="1:4" ht="15.6" customHeight="1">
      <c r="A19" s="210" t="s">
        <v>62</v>
      </c>
      <c r="B19" s="211"/>
      <c r="C19" s="210"/>
    </row>
    <row r="20" spans="1:4" ht="15.6">
      <c r="A20" s="40" t="s">
        <v>63</v>
      </c>
      <c r="B20" s="87">
        <v>0.81</v>
      </c>
      <c r="C20" s="28"/>
      <c r="D20" s="88"/>
    </row>
    <row r="21" spans="1:4" ht="15.6">
      <c r="A21" s="50" t="s">
        <v>105</v>
      </c>
      <c r="B21" s="30">
        <v>54623</v>
      </c>
      <c r="C21" s="28"/>
      <c r="D21" s="88"/>
    </row>
    <row r="22" spans="1:4" ht="15.6">
      <c r="A22" s="50" t="s">
        <v>106</v>
      </c>
      <c r="B22" s="30">
        <v>69771</v>
      </c>
      <c r="C22" s="28"/>
      <c r="D22" s="88"/>
    </row>
    <row r="23" spans="1:4" ht="28.8">
      <c r="A23" s="51" t="s">
        <v>64</v>
      </c>
      <c r="B23" s="119" t="s">
        <v>141</v>
      </c>
      <c r="C23" s="28"/>
    </row>
    <row r="24" spans="1:4" ht="28.8">
      <c r="A24" s="51" t="s">
        <v>24</v>
      </c>
      <c r="B24" s="119" t="s">
        <v>153</v>
      </c>
      <c r="C24" s="28"/>
    </row>
    <row r="25" spans="1:4" ht="28.8">
      <c r="A25" s="51" t="s">
        <v>66</v>
      </c>
      <c r="B25" s="120" t="s">
        <v>143</v>
      </c>
      <c r="C25" s="28"/>
    </row>
    <row r="26" spans="1:4">
      <c r="A26" s="58"/>
    </row>
  </sheetData>
  <mergeCells count="6">
    <mergeCell ref="B1:C1"/>
    <mergeCell ref="A3:C3"/>
    <mergeCell ref="A19:C19"/>
    <mergeCell ref="E13:H13"/>
    <mergeCell ref="E6:H6"/>
    <mergeCell ref="E5:F5"/>
  </mergeCells>
  <pageMargins left="0.7" right="0.7" top="0.75" bottom="0.75"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2</vt:i4>
      </vt:variant>
    </vt:vector>
  </HeadingPairs>
  <TitlesOfParts>
    <vt:vector size="7" baseType="lpstr">
      <vt:lpstr>Investiciju_plans_POST2020</vt:lpstr>
      <vt:lpstr>Par aglo. un dec.kan.</vt:lpstr>
      <vt:lpstr>Ūdenssaimniec_ESOŠS_VĒRTĒJUMS</vt:lpstr>
      <vt:lpstr>NAI_esošais_vērtējums</vt:lpstr>
      <vt:lpstr>Ekonomiskais_novērtējums</vt:lpstr>
      <vt:lpstr>Ekonomiskais_novērtējums!Drukas_apgabals</vt:lpstr>
      <vt:lpstr>Ūdenssaimniec_ESOŠS_VĒRTĒJUMS!Drukas_apgabals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2020-03-20T08:48:43Z</dcterms:modified>
</cp:coreProperties>
</file>