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107183CB-C974-494B-8CE8-87845FBEA095}"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Hlk31844654" localSheetId="3">NAI_esošais_vērtējums!$A$8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28" i="1"/>
  <c r="H23" i="1"/>
  <c r="H19" i="1"/>
  <c r="H15" i="1"/>
  <c r="H11" i="1"/>
  <c r="C27" i="7"/>
  <c r="C26" i="7"/>
  <c r="B1" i="9"/>
  <c r="B1" i="8"/>
  <c r="C12" i="9"/>
  <c r="C11" i="9"/>
  <c r="C5" i="8"/>
  <c r="C6" i="8"/>
  <c r="D10" i="7"/>
  <c r="B10" i="7"/>
  <c r="C7" i="7"/>
  <c r="C8" i="7"/>
  <c r="D23" i="1"/>
  <c r="D15" i="1"/>
  <c r="D28" i="1"/>
  <c r="D19" i="1"/>
  <c r="D35" i="1"/>
  <c r="D11" i="1"/>
</calcChain>
</file>

<file path=xl/sharedStrings.xml><?xml version="1.0" encoding="utf-8"?>
<sst xmlns="http://schemas.openxmlformats.org/spreadsheetml/2006/main" count="234" uniqueCount="180">
  <si>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</si>
  <si>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</si>
  <si>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</si>
  <si>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</si>
  <si>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</si>
  <si>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</si>
  <si>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</si>
  <si>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</si>
  <si>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</si>
  <si>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</si>
  <si>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</si>
  <si>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</si>
  <si>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</si>
  <si>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</si>
  <si>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</si>
  <si>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</si>
  <si>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</si>
  <si>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</si>
  <si>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</si>
  <si>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</si>
  <si>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</si>
  <si>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</si>
  <si>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</si>
  <si>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</si>
  <si>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</si>
  <si>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</si>
  <si>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</si>
  <si>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</si>
  <si>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</si>
  <si>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</si>
  <si>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</si>
  <si>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</si>
  <si>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</si>
  <si>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</si>
  <si>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</si>
  <si>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</si>
  <si>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</si>
  <si>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</si>
  <si>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</si>
  <si>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</si>
  <si>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</si>
  <si>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</si>
  <si>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</si>
  <si>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</si>
  <si>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</si>
  <si>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</si>
  <si>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</si>
  <si>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</si>
  <si>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</si>
  <si>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</si>
  <si>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</si>
  <si>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</si>
  <si>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</si>
  <si>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</si>
  <si>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</si>
  <si>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</si>
  <si>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</si>
  <si>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</si>
  <si>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</si>
  <si>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</si>
  <si>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</si>
  <si>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</si>
  <si>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</si>
  <si>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</si>
  <si>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</si>
  <si>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</si>
  <si>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</si>
  <si>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</si>
  <si>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</si>
  <si>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</si>
  <si>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</si>
  <si>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</si>
  <si>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</si>
  <si>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</si>
  <si>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</si>
  <si>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</si>
  <si>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</si>
  <si>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</si>
  <si>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</si>
  <si>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</si>
  <si>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</si>
  <si>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</si>
  <si>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</si>
  <si>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</si>
  <si>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</si>
  <si>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</si>
  <si>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</si>
  <si>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</si>
  <si>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</si>
  <si>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</si>
  <si>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</si>
  <si>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</si>
  <si>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</si>
  <si>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</si>
  <si>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</si>
  <si>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</si>
  <si>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</si>
  <si>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</si>
  <si>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</si>
  <si>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</si>
  <si>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</si>
  <si>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</si>
  <si>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</si>
  <si>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</si>
  <si>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</si>
  <si>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</si>
  <si>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</si>
  <si>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</si>
  <si>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</si>
  <si>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</si>
  <si>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</si>
  <si>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</si>
  <si>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</si>
  <si>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</si>
  <si>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</si>
  <si>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</si>
  <si>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</si>
  <si>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</si>
  <si>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</si>
  <si>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</si>
  <si>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</si>
  <si>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</si>
  <si>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</si>
  <si>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</si>
  <si>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</si>
  <si>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</si>
  <si>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</si>
  <si>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</si>
  <si>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</si>
  <si>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</si>
  <si>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</si>
  <si>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</si>
  <si>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</si>
  <si>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</si>
  <si>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</si>
  <si>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</si>
  <si>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</si>
  <si>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</si>
  <si>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</si>
  <si>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</si>
  <si>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</si>
  <si>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</si>
  <si>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</si>
  <si>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</si>
  <si>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</si>
  <si>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Olaine</t>
  </si>
  <si>
    <t>NAI rekonstrikcijas 1. kārta attīrīšanas kvalitātes (N un P)  uzlabošanai,  bez jaudas palielielināšanas. ( jauda plānotā 335 m3/h; maksimālā  500 m3/h)</t>
  </si>
  <si>
    <t>1,2</t>
  </si>
  <si>
    <t>Kopš  2006.gada  izmaiņas nav veiktas</t>
  </si>
  <si>
    <t xml:space="preserve">Ir ieklauts </t>
  </si>
  <si>
    <t xml:space="preserve">Nav plānotas </t>
  </si>
  <si>
    <t>EUR 475,-</t>
  </si>
  <si>
    <t>2,5</t>
  </si>
  <si>
    <t>Apstiprināti 2019.gada 23.oktobrī (nr.SN7/2019)</t>
  </si>
  <si>
    <t>2020.g.</t>
  </si>
  <si>
    <t xml:space="preserve"> Reģistru uztur Olaines novada pašvaldība </t>
  </si>
  <si>
    <t>Ir izstrādāta.  Apstiprinājusi Olaines novada pašvaldība</t>
  </si>
  <si>
    <t xml:space="preserve"> AS "Olaines ūdens un siltums" un SIA "Zeiferti"</t>
  </si>
  <si>
    <t>nav</t>
  </si>
  <si>
    <t xml:space="preserve">Ūdens sagatavošānas stacija, Jelgavas ielā 5, Olaine, olaines novads </t>
  </si>
  <si>
    <r>
      <t>Attīrīšanas iekārtas 2,</t>
    </r>
    <r>
      <rPr>
        <b/>
        <sz val="12"/>
        <color theme="1"/>
        <rFont val="Times New Roman"/>
        <family val="1"/>
        <charset val="186"/>
      </rPr>
      <t xml:space="preserve"> </t>
    </r>
    <r>
      <rPr>
        <sz val="12"/>
        <color theme="1"/>
        <rFont val="Times New Roman"/>
        <family val="1"/>
        <charset val="186"/>
      </rPr>
      <t xml:space="preserve">Olaine, Olaines novads, LV - 2114. Individuāls projekta </t>
    </r>
  </si>
  <si>
    <t>Parka ūdens gūtne Jelgavas iela 5, Olaine, Olaines novads</t>
  </si>
  <si>
    <t>2004 un 2008</t>
  </si>
  <si>
    <t xml:space="preserve">AS "Olaines ūdens un siltums" </t>
  </si>
  <si>
    <t>Saistības tiek segtas.</t>
  </si>
  <si>
    <t>Ir attīstības plāns</t>
  </si>
  <si>
    <t>Tiek piesaistīti ES  un uzēmuma  līdzekļi.</t>
  </si>
  <si>
    <t>AS "Olaines ūdens un siltums"</t>
  </si>
  <si>
    <t>Jauna ir atbilstoša</t>
  </si>
  <si>
    <t>Tiek uzkrātās dūņu laukos un pēc izturēšanas izvestas laiksaimniecībās zemeju mēslošanai vai biogāzes ražošanai</t>
  </si>
  <si>
    <t xml:space="preserve">Attīrīšanas iekārtas 2, Olaine, Olaines novads, LV - 2114. Individuāls projekta </t>
  </si>
  <si>
    <r>
      <t xml:space="preserve">3000 </t>
    </r>
    <r>
      <rPr>
        <sz val="11"/>
        <color theme="1"/>
        <rFont val="Calibri"/>
        <family val="2"/>
        <charset val="186"/>
        <scheme val="minor"/>
      </rPr>
      <t>un (3000 rezervē)</t>
    </r>
  </si>
  <si>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</si>
  <si>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</si>
  <si>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</si>
  <si>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</si>
  <si>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OLAINE</t>
  </si>
  <si>
    <t>SIA "Olaines ūdens un siltums"</t>
  </si>
  <si>
    <t>Viesturs Liepa</t>
  </si>
  <si>
    <t>viesturs.liepa@ous.lv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</si>
</sst>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11"/>
      <color rgb="FFFF0000"/>
      <name val="Calibri"/>
      <family val="2"/>
      <charset val="186"/>
      <scheme val="minor"/>
    </font>
    <font>
      <i/>
      <sz val="9"/>
      <name val="Calibri"/>
      <family val="2"/>
      <scheme val="minor"/>
    </font>
    <font>
      <i/>
      <sz val="9"/>
      <name val="Calibri"/>
      <family val="2"/>
      <charset val="186"/>
      <scheme val="minor"/>
    </font>
    <font>
      <sz val="12"/>
      <color theme="1"/>
      <name val="Times New Roman"/>
      <family val="1"/>
      <charset val="186"/>
    </font>
    <font>
      <b/>
      <sz val="12"/>
      <color theme="1"/>
      <name val="Times New Roman"/>
      <family val="1"/>
      <charset val="186"/>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30" fillId="0" borderId="0" applyNumberFormat="0" applyFill="0" applyBorder="0" applyAlignment="0" applyProtection="0"/>
  </cellStyleXfs>
  <cellXfs count="15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3" fontId="16" fillId="2" borderId="7"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3" fillId="4" borderId="1" xfId="0" applyFont="1" applyFill="1" applyBorder="1" applyAlignment="1">
      <alignment vertical="top" wrapText="1"/>
    </xf>
    <xf numFmtId="9" fontId="0" fillId="0" borderId="0" xfId="0" applyNumberFormat="1" applyBorder="1" applyAlignment="1">
      <alignment vertical="top"/>
    </xf>
    <xf numFmtId="4" fontId="0" fillId="4" borderId="1" xfId="0" applyNumberFormat="1" applyFill="1" applyBorder="1" applyAlignment="1">
      <alignment vertical="top"/>
    </xf>
    <xf numFmtId="4" fontId="0" fillId="4" borderId="7" xfId="0" applyNumberFormat="1" applyFill="1" applyBorder="1" applyAlignment="1">
      <alignment vertical="top"/>
    </xf>
    <xf numFmtId="3" fontId="20" fillId="4" borderId="1" xfId="0" applyNumberFormat="1" applyFont="1" applyFill="1" applyBorder="1" applyAlignment="1">
      <alignment vertical="top" wrapText="1"/>
    </xf>
    <xf numFmtId="0" fontId="2" fillId="0" borderId="4" xfId="0" applyFont="1" applyBorder="1" applyAlignment="1">
      <alignment vertical="center"/>
    </xf>
    <xf numFmtId="3" fontId="25" fillId="0" borderId="1" xfId="0" applyNumberFormat="1" applyFont="1" applyFill="1" applyBorder="1" applyAlignment="1">
      <alignment vertical="top" wrapText="1"/>
    </xf>
    <xf numFmtId="4" fontId="0" fillId="0" borderId="1" xfId="0" applyNumberFormat="1" applyFill="1" applyBorder="1" applyAlignment="1">
      <alignment vertical="top"/>
    </xf>
    <xf numFmtId="4" fontId="0" fillId="4" borderId="1" xfId="0" applyNumberFormat="1" applyFill="1" applyBorder="1" applyAlignment="1">
      <alignment horizontal="right" vertical="top"/>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0" xfId="0" applyFont="1" applyAlignment="1">
      <alignment wrapText="1"/>
    </xf>
    <xf numFmtId="0" fontId="13" fillId="0" borderId="1" xfId="0" applyFont="1" applyFill="1" applyBorder="1" applyAlignment="1">
      <alignment horizontal="left" vertical="top" wrapText="1"/>
    </xf>
    <xf numFmtId="0" fontId="0" fillId="4" borderId="1" xfId="0" applyFill="1" applyBorder="1" applyAlignment="1">
      <alignment horizontal="center" vertical="center"/>
    </xf>
    <xf numFmtId="0" fontId="0" fillId="4" borderId="1" xfId="0" applyFill="1" applyBorder="1" applyAlignment="1">
      <alignment wrapText="1"/>
    </xf>
    <xf numFmtId="0" fontId="21" fillId="4" borderId="1" xfId="0" applyFont="1" applyFill="1" applyBorder="1" applyAlignment="1">
      <alignment horizontal="center" vertical="center" wrapText="1"/>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8"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0" fillId="4" borderId="6" xfId="2"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esturs.liepa@ou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21" zoomScale="80" zoomScaleNormal="90" zoomScaleSheetLayoutView="80" workbookViewId="0">
      <selection activeCell="H12" sqref="H12:H14"/>
    </sheetView>
  </sheetViews>
  <sheetFormatPr defaultRowHeight="14.4" x14ac:dyDescent="0.3"/>
  <cols>
    <col min="1" max="1" width="40.5546875" style="3" customWidth="1"/>
    <col min="2" max="2" width="25.21875" customWidth="1"/>
    <col min="3"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141</v>
      </c>
      <c r="B1" s="105" t="s">
        <v>176</v>
      </c>
      <c r="C1" s="106"/>
      <c r="D1" s="107"/>
      <c r="E1" s="102"/>
      <c r="F1" s="102"/>
      <c r="G1" s="102"/>
    </row>
    <row r="2" spans="1:8" ht="49.5" customHeight="1" thickBot="1" x14ac:dyDescent="0.35">
      <c r="A2" s="103" t="s">
        <v>172</v>
      </c>
      <c r="B2" s="108" t="s">
        <v>177</v>
      </c>
      <c r="C2" s="109"/>
      <c r="D2" s="110"/>
      <c r="E2" s="102"/>
      <c r="F2" s="102"/>
      <c r="G2" s="102"/>
    </row>
    <row r="3" spans="1:8" ht="49.5" customHeight="1" thickBot="1" x14ac:dyDescent="0.35">
      <c r="A3" s="103" t="s">
        <v>173</v>
      </c>
      <c r="B3" s="108"/>
      <c r="C3" s="109"/>
      <c r="D3" s="110"/>
      <c r="E3" s="102"/>
      <c r="F3" s="102"/>
      <c r="G3" s="102"/>
    </row>
    <row r="4" spans="1:8" ht="49.2" customHeight="1" thickBot="1" x14ac:dyDescent="0.35">
      <c r="A4" s="103" t="s">
        <v>174</v>
      </c>
      <c r="B4" s="108" t="s">
        <v>178</v>
      </c>
      <c r="C4" s="109"/>
      <c r="D4" s="110"/>
      <c r="E4" s="102"/>
      <c r="F4" s="102"/>
      <c r="G4" s="102"/>
    </row>
    <row r="5" spans="1:8" ht="49.2" customHeight="1" thickBot="1" x14ac:dyDescent="0.35">
      <c r="A5" s="104" t="s">
        <v>175</v>
      </c>
      <c r="B5" s="111" t="s">
        <v>179</v>
      </c>
      <c r="C5" s="109"/>
      <c r="D5" s="110"/>
      <c r="E5" s="102"/>
      <c r="F5" s="102"/>
      <c r="G5" s="102"/>
    </row>
    <row r="6" spans="1:8" ht="21.75" customHeight="1" x14ac:dyDescent="0.3">
      <c r="A6" s="5"/>
      <c r="B6" s="6"/>
      <c r="C6" s="6"/>
      <c r="D6" s="6"/>
    </row>
    <row r="7" spans="1:8" s="4" customFormat="1" ht="18" customHeight="1" x14ac:dyDescent="0.3">
      <c r="A7" s="112" t="s">
        <v>109</v>
      </c>
      <c r="B7" s="112"/>
      <c r="C7" s="112"/>
      <c r="D7" s="112"/>
      <c r="E7" s="120" t="s">
        <v>110</v>
      </c>
      <c r="F7" s="120"/>
      <c r="G7" s="120"/>
      <c r="H7" s="120"/>
    </row>
    <row r="8" spans="1:8" ht="55.5" customHeight="1" x14ac:dyDescent="0.3">
      <c r="A8" s="114" t="s">
        <v>7</v>
      </c>
      <c r="B8" s="114" t="s">
        <v>91</v>
      </c>
      <c r="C8" s="114" t="s">
        <v>126</v>
      </c>
      <c r="D8" s="113" t="s">
        <v>22</v>
      </c>
      <c r="E8" s="121" t="s">
        <v>7</v>
      </c>
      <c r="F8" s="121" t="s">
        <v>111</v>
      </c>
      <c r="G8" s="121" t="s">
        <v>9</v>
      </c>
      <c r="H8" s="122" t="s">
        <v>22</v>
      </c>
    </row>
    <row r="9" spans="1:8" ht="129" customHeight="1" x14ac:dyDescent="0.3">
      <c r="A9" s="114"/>
      <c r="B9" s="114"/>
      <c r="C9" s="114"/>
      <c r="D9" s="113"/>
      <c r="E9" s="121"/>
      <c r="F9" s="121"/>
      <c r="G9" s="121"/>
      <c r="H9" s="122"/>
    </row>
    <row r="10" spans="1:8" x14ac:dyDescent="0.3">
      <c r="A10" s="117" t="s">
        <v>18</v>
      </c>
      <c r="B10" s="117"/>
      <c r="C10" s="117"/>
      <c r="D10" s="117"/>
      <c r="E10" s="115" t="s">
        <v>131</v>
      </c>
      <c r="F10" s="115"/>
      <c r="G10" s="115"/>
      <c r="H10" s="115"/>
    </row>
    <row r="11" spans="1:8" ht="46.95" customHeight="1" x14ac:dyDescent="0.3">
      <c r="A11" s="18" t="s">
        <v>19</v>
      </c>
      <c r="B11" s="8"/>
      <c r="C11" s="17">
        <v>24</v>
      </c>
      <c r="D11" s="8">
        <f>D12+D13+D14</f>
        <v>338480</v>
      </c>
      <c r="E11" s="68" t="s">
        <v>127</v>
      </c>
      <c r="F11" s="69"/>
      <c r="G11" s="70" t="s">
        <v>23</v>
      </c>
      <c r="H11" s="69" t="e">
        <f>#REF!+H12+H14</f>
        <v>#REF!</v>
      </c>
    </row>
    <row r="12" spans="1:8" x14ac:dyDescent="0.3">
      <c r="A12" s="19" t="s">
        <v>0</v>
      </c>
      <c r="B12" s="43">
        <v>1.29</v>
      </c>
      <c r="C12" s="9"/>
      <c r="D12" s="54">
        <v>233000</v>
      </c>
      <c r="E12" s="125" t="s">
        <v>115</v>
      </c>
      <c r="F12" s="43">
        <v>1.4</v>
      </c>
      <c r="G12" s="127"/>
      <c r="H12" s="31">
        <v>236800</v>
      </c>
    </row>
    <row r="13" spans="1:8" x14ac:dyDescent="0.3">
      <c r="A13" s="19" t="s">
        <v>1</v>
      </c>
      <c r="B13" s="43">
        <v>0.40100000000000002</v>
      </c>
      <c r="C13" s="9"/>
      <c r="D13" s="54">
        <v>82000</v>
      </c>
      <c r="E13" s="126"/>
      <c r="F13" s="43"/>
      <c r="G13" s="128"/>
      <c r="H13" s="31"/>
    </row>
    <row r="14" spans="1:8" x14ac:dyDescent="0.3">
      <c r="A14" s="19" t="s">
        <v>4</v>
      </c>
      <c r="B14" s="43">
        <v>0.13</v>
      </c>
      <c r="C14" s="9"/>
      <c r="D14" s="31">
        <v>23480</v>
      </c>
      <c r="E14" s="19" t="s">
        <v>4</v>
      </c>
      <c r="F14" s="43">
        <v>0.1</v>
      </c>
      <c r="G14" s="9"/>
      <c r="H14" s="31">
        <v>15600</v>
      </c>
    </row>
    <row r="15" spans="1:8" ht="62.4" x14ac:dyDescent="0.3">
      <c r="A15" s="20" t="s">
        <v>21</v>
      </c>
      <c r="B15" s="12"/>
      <c r="C15" s="13"/>
      <c r="D15" s="14">
        <f>D16+D17+D18</f>
        <v>29000</v>
      </c>
      <c r="E15" s="71" t="s">
        <v>128</v>
      </c>
      <c r="F15" s="72"/>
      <c r="G15" s="73"/>
      <c r="H15" s="74">
        <f>H16+H17+H18</f>
        <v>0</v>
      </c>
    </row>
    <row r="16" spans="1:8" x14ac:dyDescent="0.3">
      <c r="A16" s="19" t="s">
        <v>2</v>
      </c>
      <c r="B16" s="43">
        <v>1</v>
      </c>
      <c r="C16" s="9"/>
      <c r="D16" s="54">
        <v>29000</v>
      </c>
      <c r="E16" s="19" t="s">
        <v>116</v>
      </c>
      <c r="F16" s="43"/>
      <c r="G16" s="9"/>
      <c r="H16" s="54">
        <v>0</v>
      </c>
    </row>
    <row r="17" spans="1:9" ht="100.2" customHeight="1" x14ac:dyDescent="0.3">
      <c r="A17" s="19" t="s">
        <v>12</v>
      </c>
      <c r="B17" s="86"/>
      <c r="C17" s="9"/>
      <c r="D17" s="54"/>
      <c r="E17" s="19" t="s">
        <v>117</v>
      </c>
      <c r="F17" s="43"/>
      <c r="G17" s="9"/>
      <c r="H17" s="54">
        <v>0</v>
      </c>
    </row>
    <row r="18" spans="1:9" ht="27.6" x14ac:dyDescent="0.3">
      <c r="A18" s="19" t="s">
        <v>11</v>
      </c>
      <c r="B18" s="43"/>
      <c r="C18" s="9"/>
      <c r="D18" s="54">
        <v>0</v>
      </c>
      <c r="E18" s="19" t="s">
        <v>118</v>
      </c>
      <c r="F18" s="43"/>
      <c r="G18" s="9"/>
      <c r="H18" s="54">
        <v>0</v>
      </c>
    </row>
    <row r="19" spans="1:9" ht="85.95" customHeight="1" x14ac:dyDescent="0.3">
      <c r="A19" s="18" t="s">
        <v>20</v>
      </c>
      <c r="B19" s="8"/>
      <c r="C19" s="17" t="s">
        <v>23</v>
      </c>
      <c r="D19" s="8">
        <f>D20+D21+D22</f>
        <v>0</v>
      </c>
      <c r="E19" s="68" t="s">
        <v>129</v>
      </c>
      <c r="F19" s="69"/>
      <c r="G19" s="70" t="s">
        <v>23</v>
      </c>
      <c r="H19" s="69" t="e">
        <f>#REF!+H20+H22</f>
        <v>#REF!</v>
      </c>
    </row>
    <row r="20" spans="1:9" x14ac:dyDescent="0.3">
      <c r="A20" s="19" t="s">
        <v>0</v>
      </c>
      <c r="B20" s="43"/>
      <c r="C20" s="9"/>
      <c r="D20" s="54">
        <v>0</v>
      </c>
      <c r="E20" s="125" t="s">
        <v>1</v>
      </c>
      <c r="F20" s="129"/>
      <c r="G20" s="131"/>
      <c r="H20" s="133">
        <v>0</v>
      </c>
    </row>
    <row r="21" spans="1:9" x14ac:dyDescent="0.3">
      <c r="A21" s="19" t="s">
        <v>1</v>
      </c>
      <c r="B21" s="43"/>
      <c r="C21" s="9"/>
      <c r="D21" s="54">
        <v>0</v>
      </c>
      <c r="E21" s="126"/>
      <c r="F21" s="130"/>
      <c r="G21" s="132"/>
      <c r="H21" s="134"/>
    </row>
    <row r="22" spans="1:9" x14ac:dyDescent="0.3">
      <c r="A22" s="19" t="s">
        <v>4</v>
      </c>
      <c r="B22" s="43"/>
      <c r="C22" s="9"/>
      <c r="D22" s="31">
        <v>0</v>
      </c>
      <c r="E22" s="19" t="s">
        <v>4</v>
      </c>
      <c r="F22" s="43"/>
      <c r="G22" s="9"/>
      <c r="H22" s="31">
        <v>0</v>
      </c>
    </row>
    <row r="23" spans="1:9" ht="78" x14ac:dyDescent="0.3">
      <c r="A23" s="20" t="s">
        <v>112</v>
      </c>
      <c r="B23" s="12"/>
      <c r="C23" s="13"/>
      <c r="D23" s="14">
        <f>D24+D25+D26</f>
        <v>0</v>
      </c>
      <c r="E23" s="71" t="s">
        <v>130</v>
      </c>
      <c r="F23" s="72"/>
      <c r="G23" s="73"/>
      <c r="H23" s="74">
        <f>H24+H25+H26</f>
        <v>0</v>
      </c>
    </row>
    <row r="24" spans="1:9" x14ac:dyDescent="0.3">
      <c r="A24" s="19" t="s">
        <v>2</v>
      </c>
      <c r="B24" s="43"/>
      <c r="C24" s="9"/>
      <c r="D24" s="54">
        <v>0</v>
      </c>
      <c r="E24" s="19" t="s">
        <v>116</v>
      </c>
      <c r="F24" s="43"/>
      <c r="G24" s="9"/>
      <c r="H24" s="54">
        <v>0</v>
      </c>
    </row>
    <row r="25" spans="1:9" ht="41.4" x14ac:dyDescent="0.3">
      <c r="A25" s="19" t="s">
        <v>12</v>
      </c>
      <c r="B25" s="43"/>
      <c r="C25" s="9"/>
      <c r="D25" s="54">
        <v>0</v>
      </c>
      <c r="E25" s="19" t="s">
        <v>117</v>
      </c>
      <c r="F25" s="43"/>
      <c r="G25" s="9"/>
      <c r="H25" s="54">
        <v>0</v>
      </c>
    </row>
    <row r="26" spans="1:9" ht="27.6" x14ac:dyDescent="0.3">
      <c r="A26" s="19" t="s">
        <v>11</v>
      </c>
      <c r="B26" s="43"/>
      <c r="C26" s="9"/>
      <c r="D26" s="54">
        <v>0</v>
      </c>
      <c r="E26" s="19" t="s">
        <v>118</v>
      </c>
      <c r="F26" s="43"/>
      <c r="G26" s="9"/>
      <c r="H26" s="54">
        <v>0</v>
      </c>
    </row>
    <row r="27" spans="1:9" x14ac:dyDescent="0.3">
      <c r="A27" s="117" t="s">
        <v>5</v>
      </c>
      <c r="B27" s="117"/>
      <c r="C27" s="117"/>
      <c r="D27" s="117"/>
      <c r="E27" s="115" t="s">
        <v>113</v>
      </c>
      <c r="F27" s="115"/>
      <c r="G27" s="115"/>
      <c r="H27" s="115"/>
    </row>
    <row r="28" spans="1:9" ht="31.2" customHeight="1" x14ac:dyDescent="0.3">
      <c r="A28" s="20" t="s">
        <v>8</v>
      </c>
      <c r="B28" s="15"/>
      <c r="C28" s="13"/>
      <c r="D28" s="8">
        <f>SUM(D29:D33)</f>
        <v>0</v>
      </c>
      <c r="E28" s="71" t="s">
        <v>114</v>
      </c>
      <c r="F28" s="75"/>
      <c r="G28" s="73"/>
      <c r="H28" s="69">
        <f>SUM(H29:H33)</f>
        <v>187200</v>
      </c>
      <c r="I28" t="s">
        <v>119</v>
      </c>
    </row>
    <row r="29" spans="1:9" x14ac:dyDescent="0.3">
      <c r="A29" s="19" t="s">
        <v>0</v>
      </c>
      <c r="B29" s="55"/>
      <c r="C29" s="16"/>
      <c r="D29" s="31">
        <v>0</v>
      </c>
      <c r="E29" s="125" t="s">
        <v>1</v>
      </c>
      <c r="F29" s="135" t="s">
        <v>147</v>
      </c>
      <c r="G29" s="137"/>
      <c r="H29" s="133">
        <v>187200</v>
      </c>
    </row>
    <row r="30" spans="1:9" x14ac:dyDescent="0.3">
      <c r="A30" s="19" t="s">
        <v>1</v>
      </c>
      <c r="B30" s="43"/>
      <c r="C30" s="9"/>
      <c r="D30" s="54">
        <v>0</v>
      </c>
      <c r="E30" s="126"/>
      <c r="F30" s="136"/>
      <c r="G30" s="138"/>
      <c r="H30" s="134"/>
    </row>
    <row r="31" spans="1:9" x14ac:dyDescent="0.3">
      <c r="A31" s="19" t="s">
        <v>3</v>
      </c>
      <c r="B31" s="43"/>
      <c r="C31" s="9"/>
      <c r="D31" s="54">
        <v>0</v>
      </c>
      <c r="E31" s="19" t="s">
        <v>120</v>
      </c>
      <c r="F31" s="43"/>
      <c r="G31" s="9"/>
      <c r="H31" s="54">
        <v>0</v>
      </c>
    </row>
    <row r="32" spans="1:9" ht="31.95" customHeight="1" x14ac:dyDescent="0.3">
      <c r="A32" s="19" t="s">
        <v>16</v>
      </c>
      <c r="B32" s="43"/>
      <c r="C32" s="9"/>
      <c r="D32" s="54">
        <v>0</v>
      </c>
      <c r="E32" s="125" t="s">
        <v>121</v>
      </c>
      <c r="F32" s="129"/>
      <c r="G32" s="131"/>
      <c r="H32" s="133"/>
    </row>
    <row r="33" spans="1:8" ht="31.95" customHeight="1" x14ac:dyDescent="0.3">
      <c r="A33" s="19" t="s">
        <v>87</v>
      </c>
      <c r="B33" s="43"/>
      <c r="C33" s="9"/>
      <c r="D33" s="54"/>
      <c r="E33" s="126"/>
      <c r="F33" s="130"/>
      <c r="G33" s="132"/>
      <c r="H33" s="134"/>
    </row>
    <row r="34" spans="1:8" ht="30.6" customHeight="1" x14ac:dyDescent="0.3">
      <c r="A34" s="118" t="s">
        <v>6</v>
      </c>
      <c r="B34" s="119"/>
      <c r="C34" s="119"/>
      <c r="D34" s="119"/>
      <c r="E34" s="123" t="s">
        <v>122</v>
      </c>
      <c r="F34" s="124"/>
      <c r="G34" s="124"/>
      <c r="H34" s="124"/>
    </row>
    <row r="35" spans="1:8" ht="46.8" x14ac:dyDescent="0.3">
      <c r="A35" s="20" t="s">
        <v>81</v>
      </c>
      <c r="B35" s="12"/>
      <c r="C35" s="13"/>
      <c r="D35" s="8">
        <f>SUM(D36:D39)</f>
        <v>750000</v>
      </c>
      <c r="E35" s="71" t="s">
        <v>81</v>
      </c>
      <c r="F35" s="72"/>
      <c r="G35" s="73"/>
      <c r="H35" s="69">
        <f>SUM(H36:H38)</f>
        <v>0</v>
      </c>
    </row>
    <row r="36" spans="1:8" ht="82.8" x14ac:dyDescent="0.3">
      <c r="A36" s="19" t="s">
        <v>13</v>
      </c>
      <c r="B36" s="86" t="s">
        <v>146</v>
      </c>
      <c r="C36" s="9"/>
      <c r="D36" s="56">
        <v>750000</v>
      </c>
      <c r="E36" s="19" t="s">
        <v>123</v>
      </c>
      <c r="F36" s="43"/>
      <c r="G36" s="9"/>
      <c r="H36" s="56">
        <v>0</v>
      </c>
    </row>
    <row r="37" spans="1:8" ht="27.6" x14ac:dyDescent="0.3">
      <c r="A37" s="19" t="s">
        <v>14</v>
      </c>
      <c r="B37" s="43"/>
      <c r="C37" s="9"/>
      <c r="D37" s="56">
        <v>0</v>
      </c>
      <c r="E37" s="19" t="s">
        <v>124</v>
      </c>
      <c r="F37" s="43"/>
      <c r="G37" s="9"/>
      <c r="H37" s="56">
        <v>0</v>
      </c>
    </row>
    <row r="38" spans="1:8" ht="27.6" x14ac:dyDescent="0.3">
      <c r="A38" s="19" t="s">
        <v>15</v>
      </c>
      <c r="B38" s="43"/>
      <c r="C38" s="9"/>
      <c r="D38" s="56">
        <v>0</v>
      </c>
      <c r="E38" s="19" t="s">
        <v>125</v>
      </c>
      <c r="F38" s="43"/>
      <c r="G38" s="9"/>
      <c r="H38" s="56">
        <v>0</v>
      </c>
    </row>
    <row r="39" spans="1:8" ht="27.6" x14ac:dyDescent="0.3">
      <c r="A39" s="19" t="s">
        <v>17</v>
      </c>
      <c r="B39" s="43"/>
      <c r="C39" s="9"/>
      <c r="D39" s="56">
        <v>0</v>
      </c>
    </row>
    <row r="40" spans="1:8" ht="30" customHeight="1" x14ac:dyDescent="0.3">
      <c r="A40" s="116" t="s">
        <v>10</v>
      </c>
      <c r="B40" s="116"/>
      <c r="C40" s="116"/>
      <c r="D40" s="116"/>
      <c r="E40" s="116" t="s">
        <v>10</v>
      </c>
      <c r="F40" s="116"/>
      <c r="G40" s="116"/>
      <c r="H40" s="116"/>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7">
    <mergeCell ref="G29:G30"/>
    <mergeCell ref="H29:H30"/>
    <mergeCell ref="E32:E33"/>
    <mergeCell ref="F32:F33"/>
    <mergeCell ref="G32:G33"/>
    <mergeCell ref="H32:H33"/>
    <mergeCell ref="E7:H7"/>
    <mergeCell ref="E8:E9"/>
    <mergeCell ref="F8:F9"/>
    <mergeCell ref="G8:G9"/>
    <mergeCell ref="H8:H9"/>
    <mergeCell ref="E10:H10"/>
    <mergeCell ref="E27:H27"/>
    <mergeCell ref="A40:D40"/>
    <mergeCell ref="A10:D10"/>
    <mergeCell ref="A27:D27"/>
    <mergeCell ref="A34:D34"/>
    <mergeCell ref="E34:H34"/>
    <mergeCell ref="E40:H40"/>
    <mergeCell ref="E12:E13"/>
    <mergeCell ref="G12:G13"/>
    <mergeCell ref="E20:E21"/>
    <mergeCell ref="F20:F21"/>
    <mergeCell ref="G20:G21"/>
    <mergeCell ref="H20:H21"/>
    <mergeCell ref="E29:E30"/>
    <mergeCell ref="F29:F30"/>
    <mergeCell ref="A7:D7"/>
    <mergeCell ref="D8:D9"/>
    <mergeCell ref="A8:A9"/>
    <mergeCell ref="B8:B9"/>
    <mergeCell ref="C8:C9"/>
    <mergeCell ref="B1:D1"/>
    <mergeCell ref="B2:D2"/>
    <mergeCell ref="B3:D3"/>
    <mergeCell ref="B4:D4"/>
    <mergeCell ref="B5:D5"/>
  </mergeCells>
  <hyperlinks>
    <hyperlink ref="B5" r:id="rId1" xr:uid="{3CDD587E-B7AD-4AC0-93BD-F44708E002F5}"/>
  </hyperlinks>
  <pageMargins left="0.7" right="0.7" top="0.75" bottom="0.75" header="0.3" footer="0.3"/>
  <pageSetup paperSize="9" scale="3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7" zoomScaleNormal="100" zoomScaleSheetLayoutView="100" workbookViewId="0">
      <selection activeCell="G13" sqref="G13"/>
    </sheetView>
  </sheetViews>
  <sheetFormatPr defaultRowHeight="14.4" x14ac:dyDescent="0.3"/>
  <cols>
    <col min="1" max="1" width="48.33203125" customWidth="1"/>
    <col min="2" max="2" width="26.88671875" customWidth="1"/>
  </cols>
  <sheetData>
    <row r="1" spans="1:2" ht="101.4" customHeight="1" thickBot="1" x14ac:dyDescent="0.35">
      <c r="A1" s="7" t="s">
        <v>141</v>
      </c>
      <c r="B1" s="91" t="s">
        <v>145</v>
      </c>
    </row>
    <row r="2" spans="1:2" x14ac:dyDescent="0.3">
      <c r="A2" s="5"/>
      <c r="B2" s="6"/>
    </row>
    <row r="3" spans="1:2" ht="30.6" customHeight="1" x14ac:dyDescent="0.3">
      <c r="A3" s="139" t="s">
        <v>99</v>
      </c>
      <c r="B3" s="140"/>
    </row>
    <row r="4" spans="1:2" ht="48.6" customHeight="1" x14ac:dyDescent="0.3">
      <c r="A4" s="63" t="s">
        <v>96</v>
      </c>
      <c r="B4" s="90" t="s">
        <v>148</v>
      </c>
    </row>
    <row r="5" spans="1:2" ht="28.8" x14ac:dyDescent="0.3">
      <c r="A5" s="63" t="s">
        <v>97</v>
      </c>
      <c r="B5" s="90" t="s">
        <v>149</v>
      </c>
    </row>
    <row r="6" spans="1:2" ht="28.8" x14ac:dyDescent="0.3">
      <c r="A6" s="63" t="s">
        <v>132</v>
      </c>
      <c r="B6" s="62" t="s">
        <v>150</v>
      </c>
    </row>
    <row r="7" spans="1:2" ht="38.4" customHeight="1" x14ac:dyDescent="0.3">
      <c r="A7" s="63" t="s">
        <v>107</v>
      </c>
      <c r="B7" s="62" t="s">
        <v>151</v>
      </c>
    </row>
    <row r="8" spans="1:2" ht="25.2" customHeight="1" x14ac:dyDescent="0.3">
      <c r="A8" s="63" t="s">
        <v>106</v>
      </c>
      <c r="B8" s="62" t="s">
        <v>152</v>
      </c>
    </row>
    <row r="9" spans="1:2" ht="45.6" customHeight="1" x14ac:dyDescent="0.3">
      <c r="A9" s="139" t="s">
        <v>95</v>
      </c>
      <c r="B9" s="140"/>
    </row>
    <row r="10" spans="1:2" ht="48" customHeight="1" x14ac:dyDescent="0.3">
      <c r="A10" s="50" t="s">
        <v>93</v>
      </c>
      <c r="B10" s="62" t="s">
        <v>153</v>
      </c>
    </row>
    <row r="11" spans="1:2" ht="41.4" customHeight="1" x14ac:dyDescent="0.3">
      <c r="A11" s="50" t="s">
        <v>133</v>
      </c>
      <c r="B11" s="31" t="s">
        <v>154</v>
      </c>
    </row>
    <row r="12" spans="1:2" ht="70.2" customHeight="1" x14ac:dyDescent="0.3">
      <c r="A12" s="50" t="s">
        <v>94</v>
      </c>
      <c r="B12" s="62" t="s">
        <v>157</v>
      </c>
    </row>
    <row r="13" spans="1:2" ht="51" customHeight="1" x14ac:dyDescent="0.3">
      <c r="A13" s="50" t="s">
        <v>134</v>
      </c>
      <c r="B13" s="62" t="s">
        <v>155</v>
      </c>
    </row>
    <row r="14" spans="1:2" ht="28.8" x14ac:dyDescent="0.3">
      <c r="A14" s="67" t="s">
        <v>108</v>
      </c>
      <c r="B14" s="62" t="s">
        <v>156</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8"/>
  <sheetViews>
    <sheetView view="pageBreakPreview" topLeftCell="A21" zoomScale="60" zoomScaleNormal="86" workbookViewId="0">
      <selection activeCell="G37" activeCellId="2" sqref="H33 H35 G37"/>
    </sheetView>
  </sheetViews>
  <sheetFormatPr defaultRowHeight="14.4" x14ac:dyDescent="0.3"/>
  <cols>
    <col min="1" max="1" width="40.5546875" style="3" customWidth="1"/>
    <col min="2" max="2" width="18.5546875" customWidth="1"/>
    <col min="3" max="3" width="23.109375" customWidth="1"/>
    <col min="4" max="4" width="21.21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141</v>
      </c>
      <c r="B1" s="105" t="s">
        <v>145</v>
      </c>
      <c r="C1" s="106"/>
      <c r="D1" s="106"/>
    </row>
    <row r="2" spans="1:10" ht="21.75" customHeight="1" x14ac:dyDescent="0.3">
      <c r="A2" s="5"/>
      <c r="B2" s="6"/>
      <c r="C2" s="6"/>
      <c r="D2" s="6"/>
    </row>
    <row r="3" spans="1:10" s="4" customFormat="1" ht="18" customHeight="1" x14ac:dyDescent="0.3">
      <c r="A3" s="112" t="s">
        <v>25</v>
      </c>
      <c r="B3" s="112"/>
      <c r="C3" s="112"/>
      <c r="D3" s="112"/>
    </row>
    <row r="4" spans="1:10" s="4" customFormat="1" ht="36" customHeight="1" x14ac:dyDescent="0.3">
      <c r="A4" s="84" t="s">
        <v>143</v>
      </c>
      <c r="B4" s="31">
        <v>10594</v>
      </c>
      <c r="C4" s="82"/>
      <c r="D4" s="82"/>
    </row>
    <row r="5" spans="1:10" ht="29.4" customHeight="1" x14ac:dyDescent="0.3">
      <c r="A5" s="25" t="s">
        <v>26</v>
      </c>
      <c r="B5" s="31">
        <v>10594</v>
      </c>
      <c r="C5" s="29"/>
      <c r="D5" s="92"/>
    </row>
    <row r="6" spans="1:10" x14ac:dyDescent="0.3">
      <c r="A6" s="23" t="s">
        <v>27</v>
      </c>
      <c r="B6" s="31">
        <v>4238</v>
      </c>
      <c r="C6" s="29"/>
      <c r="D6" s="10"/>
      <c r="E6" s="44"/>
    </row>
    <row r="7" spans="1:10" x14ac:dyDescent="0.3">
      <c r="A7" s="23" t="s">
        <v>28</v>
      </c>
      <c r="B7" s="31">
        <v>10570</v>
      </c>
      <c r="C7" s="30">
        <f>B7/B5</f>
        <v>0.99773456673588823</v>
      </c>
      <c r="D7" s="10"/>
      <c r="E7" s="44"/>
    </row>
    <row r="8" spans="1:10" ht="29.4" thickBot="1" x14ac:dyDescent="0.35">
      <c r="A8" s="23" t="s">
        <v>29</v>
      </c>
      <c r="B8" s="31">
        <v>10570</v>
      </c>
      <c r="C8" s="30">
        <f>B8/B5</f>
        <v>0.99773456673588823</v>
      </c>
      <c r="D8" s="11"/>
      <c r="E8" s="44"/>
    </row>
    <row r="9" spans="1:10" ht="42" thickBot="1" x14ac:dyDescent="0.35">
      <c r="A9" s="27"/>
      <c r="B9" s="12"/>
      <c r="C9" s="28" t="s">
        <v>88</v>
      </c>
      <c r="D9" s="28" t="s">
        <v>89</v>
      </c>
      <c r="E9" s="57"/>
      <c r="G9" s="142"/>
      <c r="H9" s="143"/>
      <c r="I9" s="143"/>
      <c r="J9" s="144"/>
    </row>
    <row r="10" spans="1:10" ht="15.6" x14ac:dyDescent="0.3">
      <c r="A10" s="25" t="s">
        <v>30</v>
      </c>
      <c r="B10" s="93">
        <f>B11+B12</f>
        <v>26.465</v>
      </c>
      <c r="C10" s="93">
        <v>0.6</v>
      </c>
      <c r="D10" s="21">
        <f t="shared" ref="D10" si="0">D11+D12</f>
        <v>0</v>
      </c>
      <c r="E10" s="44"/>
    </row>
    <row r="11" spans="1:10" x14ac:dyDescent="0.3">
      <c r="A11" s="23" t="s">
        <v>31</v>
      </c>
      <c r="B11" s="88">
        <v>20.631</v>
      </c>
      <c r="C11" s="88">
        <v>0.6</v>
      </c>
      <c r="D11" s="31">
        <v>0</v>
      </c>
      <c r="E11" s="44"/>
    </row>
    <row r="12" spans="1:10" x14ac:dyDescent="0.3">
      <c r="A12" s="23" t="s">
        <v>32</v>
      </c>
      <c r="B12" s="88">
        <v>5.8339999999999996</v>
      </c>
      <c r="C12" s="88">
        <v>0</v>
      </c>
      <c r="D12" s="31">
        <v>0</v>
      </c>
      <c r="E12" s="44"/>
    </row>
    <row r="13" spans="1:10" ht="15.6" x14ac:dyDescent="0.3">
      <c r="A13" s="26" t="s">
        <v>33</v>
      </c>
      <c r="B13" s="88">
        <v>4</v>
      </c>
      <c r="C13" s="29"/>
      <c r="D13" s="29"/>
      <c r="E13" s="44"/>
    </row>
    <row r="14" spans="1:10" x14ac:dyDescent="0.3">
      <c r="A14" s="19" t="s">
        <v>34</v>
      </c>
      <c r="B14" s="88">
        <v>0</v>
      </c>
      <c r="C14" s="29"/>
      <c r="D14" s="29"/>
      <c r="E14" s="44"/>
    </row>
    <row r="15" spans="1:10" x14ac:dyDescent="0.3">
      <c r="A15" s="24" t="s">
        <v>35</v>
      </c>
      <c r="B15" s="88">
        <v>4</v>
      </c>
      <c r="C15" s="29"/>
      <c r="D15" s="29"/>
      <c r="E15" s="44"/>
    </row>
    <row r="16" spans="1:10" ht="15.6" x14ac:dyDescent="0.3">
      <c r="A16" s="25" t="s">
        <v>76</v>
      </c>
      <c r="B16" s="94">
        <v>0</v>
      </c>
      <c r="C16" s="58"/>
      <c r="D16" s="58"/>
      <c r="E16" s="57"/>
    </row>
    <row r="17" spans="1:8" ht="15.6" x14ac:dyDescent="0.3">
      <c r="A17" s="25" t="s">
        <v>135</v>
      </c>
      <c r="B17" s="94">
        <v>10.199999999999999</v>
      </c>
      <c r="C17" s="58"/>
      <c r="D17" s="58"/>
      <c r="E17" s="57"/>
    </row>
    <row r="18" spans="1:8" ht="45.6" customHeight="1" x14ac:dyDescent="0.3">
      <c r="A18" s="32" t="s">
        <v>90</v>
      </c>
      <c r="B18" s="88">
        <v>0</v>
      </c>
      <c r="C18" s="29"/>
      <c r="D18" s="29"/>
      <c r="E18" s="44"/>
    </row>
    <row r="19" spans="1:8" ht="54" customHeight="1" x14ac:dyDescent="0.3">
      <c r="A19" s="32" t="s">
        <v>142</v>
      </c>
      <c r="B19" s="34">
        <v>0</v>
      </c>
      <c r="C19" s="29"/>
      <c r="D19" s="29"/>
      <c r="E19" s="44"/>
    </row>
    <row r="20" spans="1:8" ht="54.6" customHeight="1" x14ac:dyDescent="0.3">
      <c r="A20" s="32" t="s">
        <v>82</v>
      </c>
      <c r="B20" s="34">
        <v>1</v>
      </c>
      <c r="C20" s="58"/>
      <c r="D20" s="58"/>
      <c r="E20" s="57"/>
    </row>
    <row r="21" spans="1:8" ht="31.2" x14ac:dyDescent="0.3">
      <c r="A21" s="32" t="s">
        <v>83</v>
      </c>
      <c r="B21" s="33">
        <v>922852</v>
      </c>
      <c r="C21" s="29"/>
      <c r="D21" s="29"/>
    </row>
    <row r="22" spans="1:8" ht="109.2" x14ac:dyDescent="0.3">
      <c r="A22" s="32" t="s">
        <v>98</v>
      </c>
      <c r="B22" s="33" t="s">
        <v>158</v>
      </c>
      <c r="C22" s="29"/>
      <c r="D22" s="29"/>
    </row>
    <row r="23" spans="1:8" ht="15.6" x14ac:dyDescent="0.3">
      <c r="A23" s="141" t="s">
        <v>66</v>
      </c>
      <c r="B23" s="141"/>
      <c r="C23" s="141"/>
      <c r="D23" s="141"/>
    </row>
    <row r="24" spans="1:8" ht="31.2" x14ac:dyDescent="0.3">
      <c r="A24" s="25" t="s">
        <v>67</v>
      </c>
      <c r="B24" s="31">
        <v>10594</v>
      </c>
      <c r="C24" s="29"/>
      <c r="D24" s="22"/>
    </row>
    <row r="25" spans="1:8" x14ac:dyDescent="0.3">
      <c r="A25" s="23" t="s">
        <v>27</v>
      </c>
      <c r="B25" s="31">
        <v>10594</v>
      </c>
      <c r="C25" s="29"/>
      <c r="D25" s="10"/>
    </row>
    <row r="26" spans="1:8" x14ac:dyDescent="0.3">
      <c r="A26" s="23" t="s">
        <v>28</v>
      </c>
      <c r="B26" s="31">
        <v>10594</v>
      </c>
      <c r="C26" s="30">
        <f>B26/B24</f>
        <v>1</v>
      </c>
      <c r="D26" s="10"/>
      <c r="H26" t="s">
        <v>84</v>
      </c>
    </row>
    <row r="27" spans="1:8" ht="28.8" x14ac:dyDescent="0.3">
      <c r="A27" s="23" t="s">
        <v>29</v>
      </c>
      <c r="B27" s="31">
        <v>10594</v>
      </c>
      <c r="C27" s="30">
        <f>B27/B24</f>
        <v>1</v>
      </c>
      <c r="D27" s="11"/>
    </row>
    <row r="28" spans="1:8" ht="41.4" x14ac:dyDescent="0.3">
      <c r="A28" s="27"/>
      <c r="B28" s="12"/>
      <c r="C28" s="28" t="s">
        <v>88</v>
      </c>
      <c r="D28" s="28" t="s">
        <v>89</v>
      </c>
      <c r="E28" s="57"/>
    </row>
    <row r="29" spans="1:8" ht="19.2" customHeight="1" x14ac:dyDescent="0.3">
      <c r="A29" s="25" t="s">
        <v>68</v>
      </c>
      <c r="B29" s="56">
        <v>24.571000000000002</v>
      </c>
      <c r="C29" s="56">
        <v>5.24</v>
      </c>
      <c r="D29" s="56">
        <v>0</v>
      </c>
    </row>
    <row r="30" spans="1:8" ht="19.2" customHeight="1" x14ac:dyDescent="0.3">
      <c r="A30" s="25" t="s">
        <v>76</v>
      </c>
      <c r="B30" s="56">
        <v>4</v>
      </c>
      <c r="C30" s="58"/>
      <c r="D30" s="59"/>
      <c r="E30" s="60"/>
    </row>
    <row r="31" spans="1:8" ht="37.200000000000003" customHeight="1" x14ac:dyDescent="0.3">
      <c r="A31" s="98" t="s">
        <v>136</v>
      </c>
      <c r="B31" s="56" t="s">
        <v>147</v>
      </c>
      <c r="C31" s="58"/>
      <c r="D31" s="59"/>
      <c r="E31" s="60"/>
    </row>
    <row r="32" spans="1:8" ht="60.6" customHeight="1" x14ac:dyDescent="0.3">
      <c r="A32" s="53" t="s">
        <v>71</v>
      </c>
      <c r="B32" s="36" t="s">
        <v>38</v>
      </c>
      <c r="C32" s="36" t="s">
        <v>39</v>
      </c>
      <c r="D32" s="36" t="s">
        <v>41</v>
      </c>
      <c r="E32" s="36" t="s">
        <v>69</v>
      </c>
      <c r="F32" s="36" t="s">
        <v>42</v>
      </c>
      <c r="G32" s="36" t="s">
        <v>54</v>
      </c>
      <c r="H32" s="36" t="s">
        <v>73</v>
      </c>
    </row>
    <row r="33" spans="1:8" ht="29.4" customHeight="1" x14ac:dyDescent="0.3">
      <c r="A33" s="96" t="s">
        <v>161</v>
      </c>
      <c r="B33" s="41"/>
      <c r="C33" s="41">
        <v>2004</v>
      </c>
      <c r="D33" s="41">
        <v>6000</v>
      </c>
      <c r="E33" s="41">
        <v>826955</v>
      </c>
      <c r="F33" s="41">
        <v>50</v>
      </c>
      <c r="G33" s="41">
        <v>80</v>
      </c>
      <c r="H33" s="41">
        <v>330968</v>
      </c>
    </row>
    <row r="34" spans="1:8" ht="57.6" x14ac:dyDescent="0.3">
      <c r="A34" s="53" t="s">
        <v>75</v>
      </c>
      <c r="B34" s="36" t="s">
        <v>38</v>
      </c>
      <c r="C34" s="36" t="s">
        <v>39</v>
      </c>
      <c r="D34" s="36" t="s">
        <v>41</v>
      </c>
      <c r="E34" s="36" t="s">
        <v>77</v>
      </c>
      <c r="F34" s="36" t="s">
        <v>42</v>
      </c>
      <c r="G34" s="36" t="s">
        <v>54</v>
      </c>
      <c r="H34" s="36" t="s">
        <v>74</v>
      </c>
    </row>
    <row r="35" spans="1:8" ht="42" customHeight="1" x14ac:dyDescent="0.3">
      <c r="A35" s="95" t="s">
        <v>159</v>
      </c>
      <c r="B35" s="41" t="s">
        <v>167</v>
      </c>
      <c r="C35" s="41">
        <v>2004</v>
      </c>
      <c r="D35" s="41">
        <v>3000</v>
      </c>
      <c r="E35" s="41">
        <v>649992</v>
      </c>
      <c r="F35" s="41">
        <v>50</v>
      </c>
      <c r="G35" s="41">
        <v>50</v>
      </c>
      <c r="H35" s="101">
        <v>451892</v>
      </c>
    </row>
    <row r="36" spans="1:8" ht="57.6" x14ac:dyDescent="0.3">
      <c r="A36" s="53" t="s">
        <v>70</v>
      </c>
      <c r="B36" s="36" t="s">
        <v>38</v>
      </c>
      <c r="C36" s="36" t="s">
        <v>39</v>
      </c>
      <c r="D36" s="36" t="s">
        <v>72</v>
      </c>
      <c r="E36" s="36" t="s">
        <v>42</v>
      </c>
      <c r="F36" s="36" t="s">
        <v>54</v>
      </c>
      <c r="G36" s="36" t="s">
        <v>78</v>
      </c>
    </row>
    <row r="37" spans="1:8" ht="49.8" customHeight="1" x14ac:dyDescent="0.3">
      <c r="A37" s="95" t="s">
        <v>159</v>
      </c>
      <c r="B37" s="41" t="s">
        <v>167</v>
      </c>
      <c r="C37" s="41" t="s">
        <v>162</v>
      </c>
      <c r="D37" s="41" t="s">
        <v>171</v>
      </c>
      <c r="E37" s="41">
        <v>50</v>
      </c>
      <c r="F37" s="41">
        <v>60</v>
      </c>
      <c r="G37" s="101">
        <v>137940</v>
      </c>
      <c r="H37" s="37"/>
    </row>
    <row r="38" spans="1:8" x14ac:dyDescent="0.3">
      <c r="H38" s="4"/>
    </row>
  </sheetData>
  <mergeCells count="4">
    <mergeCell ref="A23:D23"/>
    <mergeCell ref="B1:D1"/>
    <mergeCell ref="A3:D3"/>
    <mergeCell ref="G9:J9"/>
  </mergeCells>
  <pageMargins left="0.7" right="0.7" top="0.75" bottom="0.75" header="0.3" footer="0.3"/>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7"/>
  <sheetViews>
    <sheetView view="pageBreakPreview" zoomScale="60" zoomScaleNormal="92" workbookViewId="0">
      <selection activeCell="D9" sqref="D9"/>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5.33203125" customWidth="1"/>
    <col min="12" max="12" width="42.44140625" customWidth="1"/>
    <col min="13" max="13" width="22.5546875" customWidth="1"/>
  </cols>
  <sheetData>
    <row r="1" spans="1:11" ht="49.5" customHeight="1" thickBot="1" x14ac:dyDescent="0.35">
      <c r="A1" s="7" t="s">
        <v>141</v>
      </c>
      <c r="B1" s="145" t="str">
        <f>Ūdenssaimniec_ESOŠS_VĒRTĒJUMS!B1</f>
        <v>Olaine</v>
      </c>
      <c r="C1" s="146"/>
      <c r="D1" s="146"/>
      <c r="E1" s="76"/>
      <c r="F1" s="57"/>
    </row>
    <row r="2" spans="1:11" ht="21.75" customHeight="1" x14ac:dyDescent="0.3">
      <c r="A2" s="5"/>
      <c r="B2" s="6"/>
      <c r="C2" s="6"/>
      <c r="D2" s="6"/>
      <c r="E2" s="6"/>
    </row>
    <row r="3" spans="1:11" s="4" customFormat="1" ht="18" customHeight="1" x14ac:dyDescent="0.3">
      <c r="A3" s="112" t="s">
        <v>36</v>
      </c>
      <c r="B3" s="112"/>
      <c r="C3" s="112"/>
      <c r="D3" s="112"/>
      <c r="E3" s="77"/>
    </row>
    <row r="4" spans="1:11" ht="29.4" customHeight="1" x14ac:dyDescent="0.3">
      <c r="A4" s="40" t="s">
        <v>44</v>
      </c>
      <c r="B4" s="31">
        <v>664420</v>
      </c>
      <c r="C4" s="29"/>
      <c r="D4" s="22"/>
      <c r="E4" s="78"/>
    </row>
    <row r="5" spans="1:11" ht="28.8" x14ac:dyDescent="0.3">
      <c r="A5" s="23" t="s">
        <v>37</v>
      </c>
      <c r="B5" s="31">
        <v>389325</v>
      </c>
      <c r="C5" s="35">
        <f>B5/B4</f>
        <v>0.58596219258902504</v>
      </c>
      <c r="D5" s="10"/>
      <c r="E5" s="87"/>
    </row>
    <row r="6" spans="1:11" ht="28.8" x14ac:dyDescent="0.3">
      <c r="A6" s="23" t="s">
        <v>85</v>
      </c>
      <c r="B6" s="31">
        <v>1710</v>
      </c>
      <c r="C6" s="30">
        <f>B6/B4</f>
        <v>2.5736732789500617E-3</v>
      </c>
      <c r="D6" s="10"/>
      <c r="E6" s="79"/>
      <c r="F6" s="57"/>
    </row>
    <row r="7" spans="1:11" ht="57.6" x14ac:dyDescent="0.3">
      <c r="A7" s="61" t="s">
        <v>92</v>
      </c>
      <c r="B7" s="36" t="s">
        <v>38</v>
      </c>
      <c r="C7" s="36" t="s">
        <v>39</v>
      </c>
      <c r="D7" s="36" t="s">
        <v>41</v>
      </c>
      <c r="E7" s="36" t="s">
        <v>137</v>
      </c>
      <c r="F7" s="36" t="s">
        <v>43</v>
      </c>
      <c r="G7" s="36" t="s">
        <v>42</v>
      </c>
      <c r="H7" s="36" t="s">
        <v>54</v>
      </c>
      <c r="I7" s="36" t="s">
        <v>45</v>
      </c>
      <c r="J7" s="36" t="s">
        <v>52</v>
      </c>
      <c r="K7" s="36" t="s">
        <v>53</v>
      </c>
    </row>
    <row r="8" spans="1:11" s="38" customFormat="1" ht="146.4" customHeight="1" x14ac:dyDescent="0.3">
      <c r="A8" s="97" t="s">
        <v>160</v>
      </c>
      <c r="B8" s="41" t="s">
        <v>167</v>
      </c>
      <c r="C8" s="41">
        <v>2009</v>
      </c>
      <c r="D8" s="41">
        <v>4471</v>
      </c>
      <c r="E8" s="41">
        <v>28317</v>
      </c>
      <c r="F8" s="41">
        <v>936900</v>
      </c>
      <c r="G8" s="41">
        <v>30</v>
      </c>
      <c r="H8" s="41">
        <v>30</v>
      </c>
      <c r="I8" s="41">
        <v>750954</v>
      </c>
      <c r="J8" s="99">
        <v>229.7</v>
      </c>
      <c r="K8" s="100" t="s">
        <v>169</v>
      </c>
    </row>
    <row r="9" spans="1:11" s="38" customFormat="1" ht="83.4" customHeight="1" x14ac:dyDescent="0.3">
      <c r="A9" s="85" t="s">
        <v>144</v>
      </c>
      <c r="B9" s="41" t="s">
        <v>168</v>
      </c>
      <c r="C9" s="37"/>
      <c r="D9" s="37"/>
      <c r="E9" s="37"/>
      <c r="F9" s="37"/>
      <c r="G9" s="37"/>
      <c r="H9" s="37"/>
      <c r="I9" s="37"/>
      <c r="J9" s="83"/>
      <c r="K9" s="83"/>
    </row>
    <row r="10" spans="1:11" s="38" customFormat="1" x14ac:dyDescent="0.3">
      <c r="A10" s="37"/>
      <c r="B10" s="37"/>
      <c r="C10" s="37"/>
      <c r="D10" s="37"/>
      <c r="E10" s="37"/>
      <c r="F10" s="37"/>
      <c r="G10" s="37"/>
      <c r="H10" s="37"/>
      <c r="I10" s="37"/>
      <c r="J10" s="83"/>
      <c r="K10" s="83"/>
    </row>
    <row r="11" spans="1:11" ht="46.95" customHeight="1" x14ac:dyDescent="0.3">
      <c r="A11" s="36" t="s">
        <v>40</v>
      </c>
      <c r="B11" s="36" t="s">
        <v>79</v>
      </c>
      <c r="C11" s="36" t="s">
        <v>138</v>
      </c>
      <c r="D11" s="36" t="s">
        <v>46</v>
      </c>
      <c r="E11" s="37"/>
      <c r="F11" s="38"/>
    </row>
    <row r="12" spans="1:11" x14ac:dyDescent="0.3">
      <c r="A12" s="147" t="s">
        <v>170</v>
      </c>
      <c r="B12" s="39" t="s">
        <v>47</v>
      </c>
      <c r="C12" s="42">
        <v>260</v>
      </c>
      <c r="D12" s="42">
        <v>3.4</v>
      </c>
      <c r="E12" s="80"/>
      <c r="F12" s="38"/>
    </row>
    <row r="13" spans="1:11" x14ac:dyDescent="0.3">
      <c r="A13" s="148"/>
      <c r="B13" s="39" t="s">
        <v>48</v>
      </c>
      <c r="C13" s="42">
        <v>450</v>
      </c>
      <c r="D13" s="42">
        <v>72</v>
      </c>
      <c r="E13" s="80"/>
      <c r="F13" s="38"/>
    </row>
    <row r="14" spans="1:11" x14ac:dyDescent="0.3">
      <c r="A14" s="148"/>
      <c r="B14" s="39" t="s">
        <v>49</v>
      </c>
      <c r="C14" s="42">
        <v>360</v>
      </c>
      <c r="D14" s="42">
        <v>2.9</v>
      </c>
      <c r="E14" s="80"/>
      <c r="F14" s="38"/>
    </row>
    <row r="15" spans="1:11" x14ac:dyDescent="0.3">
      <c r="A15" s="148"/>
      <c r="B15" s="39" t="s">
        <v>50</v>
      </c>
      <c r="C15" s="42">
        <v>69</v>
      </c>
      <c r="D15" s="42">
        <v>36</v>
      </c>
      <c r="E15" s="80"/>
      <c r="F15" s="38"/>
    </row>
    <row r="16" spans="1:11" x14ac:dyDescent="0.3">
      <c r="A16" s="148"/>
      <c r="B16" s="39" t="s">
        <v>51</v>
      </c>
      <c r="C16" s="42">
        <v>8.4</v>
      </c>
      <c r="D16" s="42">
        <v>2.2599999999999998</v>
      </c>
      <c r="E16" s="80"/>
      <c r="F16" s="38"/>
    </row>
    <row r="17" spans="1:6" ht="28.8" x14ac:dyDescent="0.3">
      <c r="A17" s="149"/>
      <c r="B17" s="81" t="s">
        <v>139</v>
      </c>
      <c r="C17" s="42">
        <v>20319</v>
      </c>
      <c r="D17" s="29"/>
      <c r="E17" s="80"/>
      <c r="F17" s="38"/>
    </row>
  </sheetData>
  <mergeCells count="3">
    <mergeCell ref="B1:D1"/>
    <mergeCell ref="A3:D3"/>
    <mergeCell ref="A12:A17"/>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D6" sqref="D6:D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141</v>
      </c>
      <c r="B1" s="145" t="str">
        <f>Ūdenssaimniec_ESOŠS_VĒRTĒJUMS!B1</f>
        <v>Olaine</v>
      </c>
      <c r="C1" s="146"/>
      <c r="D1" s="57"/>
    </row>
    <row r="2" spans="1:4" ht="21.75" customHeight="1" x14ac:dyDescent="0.3">
      <c r="A2" s="5"/>
      <c r="B2" s="6"/>
      <c r="C2" s="6"/>
    </row>
    <row r="3" spans="1:4" s="4" customFormat="1" ht="18" customHeight="1" x14ac:dyDescent="0.3">
      <c r="A3" s="112" t="s">
        <v>60</v>
      </c>
      <c r="B3" s="112"/>
      <c r="C3" s="112"/>
    </row>
    <row r="4" spans="1:4" s="46" customFormat="1" ht="30" customHeight="1" x14ac:dyDescent="0.3">
      <c r="A4" s="47" t="s">
        <v>58</v>
      </c>
      <c r="B4" s="48" t="s">
        <v>163</v>
      </c>
      <c r="C4" s="29"/>
    </row>
    <row r="5" spans="1:4" s="46" customFormat="1" ht="43.2" customHeight="1" x14ac:dyDescent="0.3">
      <c r="A5" s="47" t="s">
        <v>59</v>
      </c>
      <c r="B5" s="31">
        <v>9665295</v>
      </c>
      <c r="C5" s="29"/>
    </row>
    <row r="6" spans="1:4" s="46" customFormat="1" ht="48" customHeight="1" x14ac:dyDescent="0.3">
      <c r="A6" s="47" t="s">
        <v>101</v>
      </c>
      <c r="B6" s="31">
        <v>9154490</v>
      </c>
      <c r="C6" s="29"/>
      <c r="D6" s="45"/>
    </row>
    <row r="7" spans="1:4" s="46" customFormat="1" ht="30" customHeight="1" x14ac:dyDescent="0.3">
      <c r="A7" s="47" t="s">
        <v>100</v>
      </c>
      <c r="B7" s="31">
        <v>476015</v>
      </c>
      <c r="C7" s="29"/>
      <c r="D7" s="45"/>
    </row>
    <row r="8" spans="1:4" s="46" customFormat="1" ht="41.4" customHeight="1" x14ac:dyDescent="0.3">
      <c r="A8" s="47" t="s">
        <v>80</v>
      </c>
      <c r="B8" s="88">
        <v>100</v>
      </c>
      <c r="C8" s="29"/>
      <c r="D8" s="45"/>
    </row>
    <row r="9" spans="1:4" s="46" customFormat="1" x14ac:dyDescent="0.3">
      <c r="A9" s="51"/>
      <c r="B9" s="52"/>
      <c r="C9" s="52"/>
      <c r="D9" s="45"/>
    </row>
    <row r="10" spans="1:4" ht="29.4" customHeight="1" x14ac:dyDescent="0.3">
      <c r="A10" s="40" t="s">
        <v>55</v>
      </c>
      <c r="B10" s="88">
        <v>0.85</v>
      </c>
      <c r="C10" s="29"/>
      <c r="D10" s="44"/>
    </row>
    <row r="11" spans="1:4" x14ac:dyDescent="0.3">
      <c r="A11" s="23" t="s">
        <v>57</v>
      </c>
      <c r="B11" s="88">
        <v>0.35</v>
      </c>
      <c r="C11" s="35">
        <f>B11/B10</f>
        <v>0.41176470588235292</v>
      </c>
    </row>
    <row r="12" spans="1:4" x14ac:dyDescent="0.3">
      <c r="A12" s="23" t="s">
        <v>56</v>
      </c>
      <c r="B12" s="88">
        <v>0.5</v>
      </c>
      <c r="C12" s="30">
        <f>B12/B10</f>
        <v>0.58823529411764708</v>
      </c>
    </row>
    <row r="13" spans="1:4" x14ac:dyDescent="0.3">
      <c r="A13" s="49" t="s">
        <v>140</v>
      </c>
      <c r="B13" s="88">
        <v>2.5499999999999998</v>
      </c>
      <c r="C13" s="29"/>
      <c r="D13" s="57"/>
    </row>
    <row r="14" spans="1:4" x14ac:dyDescent="0.3">
      <c r="A14" s="49" t="s">
        <v>102</v>
      </c>
      <c r="B14" s="88">
        <v>574159</v>
      </c>
      <c r="C14" s="29"/>
    </row>
    <row r="15" spans="1:4" x14ac:dyDescent="0.3">
      <c r="A15" s="66" t="s">
        <v>103</v>
      </c>
      <c r="B15" s="89">
        <v>515344</v>
      </c>
      <c r="C15" s="29"/>
    </row>
    <row r="16" spans="1:4" ht="28.8" x14ac:dyDescent="0.3">
      <c r="A16" s="64" t="s">
        <v>64</v>
      </c>
      <c r="B16" s="43" t="s">
        <v>164</v>
      </c>
      <c r="C16" s="65"/>
      <c r="D16" s="44"/>
    </row>
    <row r="17" spans="1:4" ht="28.8" x14ac:dyDescent="0.3">
      <c r="A17" s="64" t="s">
        <v>24</v>
      </c>
      <c r="B17" s="86" t="s">
        <v>166</v>
      </c>
      <c r="C17" s="65"/>
    </row>
    <row r="18" spans="1:4" ht="28.8" x14ac:dyDescent="0.3">
      <c r="A18" s="64" t="s">
        <v>86</v>
      </c>
      <c r="B18" s="43" t="s">
        <v>165</v>
      </c>
      <c r="C18" s="65"/>
      <c r="D18" s="57"/>
    </row>
    <row r="19" spans="1:4" ht="15.6" customHeight="1" x14ac:dyDescent="0.3">
      <c r="A19" s="150" t="s">
        <v>61</v>
      </c>
      <c r="B19" s="151"/>
      <c r="C19" s="150"/>
    </row>
    <row r="20" spans="1:4" x14ac:dyDescent="0.3">
      <c r="A20" s="40" t="s">
        <v>62</v>
      </c>
      <c r="B20" s="88">
        <v>0.62</v>
      </c>
      <c r="C20" s="29"/>
    </row>
    <row r="21" spans="1:4" x14ac:dyDescent="0.3">
      <c r="A21" s="49" t="s">
        <v>104</v>
      </c>
      <c r="B21" s="88">
        <v>402224</v>
      </c>
      <c r="C21" s="29"/>
    </row>
    <row r="22" spans="1:4" x14ac:dyDescent="0.3">
      <c r="A22" s="49" t="s">
        <v>105</v>
      </c>
      <c r="B22" s="88">
        <v>372146</v>
      </c>
      <c r="C22" s="29"/>
    </row>
    <row r="23" spans="1:4" ht="28.8" x14ac:dyDescent="0.3">
      <c r="A23" s="50" t="s">
        <v>63</v>
      </c>
      <c r="B23" s="31" t="s">
        <v>164</v>
      </c>
      <c r="C23" s="29"/>
    </row>
    <row r="24" spans="1:4" ht="28.8" x14ac:dyDescent="0.3">
      <c r="A24" s="50" t="s">
        <v>24</v>
      </c>
      <c r="B24" s="86" t="s">
        <v>166</v>
      </c>
      <c r="C24" s="29"/>
    </row>
    <row r="25" spans="1:4" ht="28.8" x14ac:dyDescent="0.3">
      <c r="A25" s="50" t="s">
        <v>65</v>
      </c>
      <c r="B25" s="43" t="s">
        <v>165</v>
      </c>
      <c r="C25" s="29"/>
    </row>
    <row r="26" spans="1:4" x14ac:dyDescent="0.3">
      <c r="A26" s="57"/>
    </row>
  </sheetData>
  <mergeCells count="3">
    <mergeCell ref="B1:C1"/>
    <mergeCell ref="A3:C3"/>
    <mergeCell ref="A19:C1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NAI_esošais_vērtējums!_Hlk31844654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2020-04-14T15:16:37Z</dcterms:modified>
</cp:coreProperties>
</file>