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67BFB65C-592B-4A3D-8D1E-6EB842311296}" xr6:coauthVersionLast="45" xr6:coauthVersionMax="45" xr10:uidLastSave="{00000000-0000-0000-0000-000000000000}"/>
  <bookViews>
    <workbookView xWindow="-108" yWindow="-108" windowWidth="23256" windowHeight="12576" firstSheet="1"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Investiciju_plans_POST2020!$A$1:$H$36</definedName>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7" l="1"/>
  <c r="D25" i="1" l="1"/>
  <c r="H25" i="1"/>
  <c r="B24" i="7"/>
  <c r="B5" i="7"/>
  <c r="H31" i="1" l="1"/>
  <c r="H24" i="1"/>
  <c r="H19" i="1"/>
  <c r="H15" i="1"/>
  <c r="H11" i="1"/>
  <c r="H7" i="1"/>
  <c r="C27" i="7" l="1"/>
  <c r="C26" i="7"/>
  <c r="B1" i="9"/>
  <c r="B1" i="8"/>
  <c r="C12" i="9"/>
  <c r="C11" i="9"/>
  <c r="C5" i="8"/>
  <c r="C6" i="8"/>
  <c r="B10" i="7"/>
  <c r="C7" i="7"/>
  <c r="C8" i="7"/>
  <c r="D19" i="1" l="1"/>
  <c r="D11" i="1"/>
  <c r="D24" i="1"/>
  <c r="D15" i="1"/>
  <c r="D31" i="1"/>
  <c r="D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31" authorId="0" shapeId="0" xr:uid="{4453539F-6BEE-4908-91DF-D7B3FE722DF5}">
      <text>
        <r>
          <rPr>
            <b/>
            <sz val="9"/>
            <color indexed="81"/>
            <rFont val="Tahoma"/>
            <family val="2"/>
          </rPr>
          <t>Autors:</t>
        </r>
        <r>
          <rPr>
            <sz val="9"/>
            <color indexed="81"/>
            <rFont val="Tahoma"/>
            <family val="2"/>
          </rPr>
          <t xml:space="preserve">
2018.gada U2 atskaite</t>
        </r>
      </text>
    </comment>
  </commentList>
</comments>
</file>

<file path=xl/sharedStrings.xml><?xml version="1.0" encoding="utf-8"?>
<sst xmlns="http://schemas.openxmlformats.org/spreadsheetml/2006/main" count="253" uniqueCount="192">
  <si>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</si>
  <si>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</si>
  <si>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</si>
  <si>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</si>
  <si>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</si>
  <si>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</si>
  <si>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</si>
  <si>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</si>
  <si>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</si>
  <si>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</si>
  <si>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</si>
  <si>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</si>
  <si>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</si>
  <si>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</si>
  <si>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</si>
  <si>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</si>
  <si>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</si>
  <si>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</si>
  <si>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</si>
  <si>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</si>
  <si>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</si>
  <si>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</si>
  <si>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</si>
  <si>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</si>
  <si>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</si>
  <si>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</si>
  <si>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</si>
  <si>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</si>
  <si>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</si>
  <si>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</si>
  <si>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</si>
  <si>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</si>
  <si>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</si>
  <si>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</si>
  <si>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</si>
  <si>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</si>
  <si>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</si>
  <si>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</si>
  <si>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</si>
  <si>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</si>
  <si>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</si>
  <si>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</si>
  <si>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</si>
  <si>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</si>
  <si>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</si>
  <si>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</si>
  <si>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</si>
  <si>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</si>
  <si>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</si>
  <si>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</si>
  <si>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</si>
  <si>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</si>
  <si>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</si>
  <si>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</si>
  <si>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</si>
  <si>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</si>
  <si>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</si>
  <si>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</si>
  <si>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</si>
  <si>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</si>
  <si>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</si>
  <si>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</si>
  <si>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</si>
  <si>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</si>
  <si>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</si>
  <si>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</si>
  <si>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</si>
  <si>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</si>
  <si>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</si>
  <si>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</si>
  <si>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</si>
  <si>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</si>
  <si>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</si>
  <si>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</si>
  <si>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</si>
  <si>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</si>
  <si>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</si>
  <si>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</si>
  <si>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</si>
  <si>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</si>
  <si>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</si>
  <si>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</si>
  <si>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</si>
  <si>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</si>
  <si>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</si>
  <si>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</si>
  <si>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</si>
  <si>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</si>
  <si>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</si>
  <si>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</si>
  <si>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</si>
  <si>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</si>
  <si>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</si>
  <si>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</si>
  <si>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</si>
  <si>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</si>
  <si>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</si>
  <si>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</si>
  <si>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</si>
  <si>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</si>
  <si>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</si>
  <si>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</si>
  <si>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</si>
  <si>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</si>
  <si>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</si>
  <si>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</si>
  <si>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</si>
  <si>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</si>
  <si>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</si>
  <si>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</si>
  <si>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</si>
  <si>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</si>
  <si>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</si>
  <si>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</si>
  <si>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</si>
  <si>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</si>
  <si>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</si>
  <si>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</si>
  <si>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</si>
  <si>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</si>
  <si>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</si>
  <si>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</si>
  <si>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</si>
  <si>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</si>
  <si>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</si>
  <si>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</si>
  <si>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</si>
  <si>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</si>
  <si>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</si>
  <si>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</si>
  <si>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</si>
  <si>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</si>
  <si>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</si>
  <si>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</si>
  <si>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</si>
  <si>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</si>
  <si>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</si>
  <si>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</si>
  <si>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Teritorijas plānojums 2017-2030.gadam apstiprināts 2016.gada 27.oktobra lēmumu
“Par Brocēnu novada teritorijas plānojuma apstiprināšanu”, prot. Nr.23, 23.§, un tajā nav iekļauta infromācija par notekūdeņu aglomerāciju.</t>
  </si>
  <si>
    <t>Turpmākajo gados nav plānotas aglomerācijas robežu izmaiņas.</t>
  </si>
  <si>
    <t>Vai informācija par notekūdeņu aglomerāciju ir iekļauta teritorijas plānojumā</t>
  </si>
  <si>
    <t>Ir apstirpināti saistošie noteikumi nr.27 par decentralizēto kanalizācijas sistēmu reģistra izveidi. Noteikumi apstiprināti 2018.gada 27.decembra sēdē ar lēmumu nr. 19, 32</t>
  </si>
  <si>
    <t>SIA "Brocēnu Siltums"</t>
  </si>
  <si>
    <t>Ir izstrādāta Sabiedrības vidējā termiņa darbības stratēģija. To apstiprināja  Brocēnu novada pašvaldība 2019.gada 19.decembrī, sēdes protokola izraksts nr. 17</t>
  </si>
  <si>
    <t>ūdensapgāde 0.80 EUR/m3 (bez PVN)</t>
  </si>
  <si>
    <t>17,93 eur par vienu izvešanas reizi 3.6 m3 (bez PVN); 4,98 eur par 1 m3</t>
  </si>
  <si>
    <t>1,07 eur/m3 bez PVN</t>
  </si>
  <si>
    <t>Pakalpojuma sniedzēja iespējas segt ar kanalizācijas sistēmas darbību saistītos izdevumus no tarifa, ņemot vērā ieņēmumus un izdevumus ir pozitīvas</t>
  </si>
  <si>
    <t>Pakalpojuma sniedzēja iespējas segt ar ūdensapgādes sistēmas darbību saistītos izdevumus no tarifa, ņemot vērā ieņēmumus un izdevumus ir pozitīvas</t>
  </si>
  <si>
    <t>nav izdalīts atsevišķi</t>
  </si>
  <si>
    <r>
      <t>Pakalpojuma sniedzēja  parādsaistību apjoms ūdenssaimniecības pakalpojumu sniegšanas jomā, EUR</t>
    </r>
    <r>
      <rPr>
        <b/>
        <sz val="11"/>
        <color rgb="FFFF0000"/>
        <rFont val="Calibri"/>
        <family val="2"/>
        <charset val="186"/>
        <scheme val="minor"/>
      </rPr>
      <t xml:space="preserve"> ( uz 01.01.2019.)</t>
    </r>
  </si>
  <si>
    <r>
      <t>Kredītsaistību termiņš un kopējais gadā</t>
    </r>
    <r>
      <rPr>
        <b/>
        <sz val="11"/>
        <color rgb="FFFF0000"/>
        <rFont val="Calibri"/>
        <family val="2"/>
        <charset val="186"/>
        <scheme val="minor"/>
      </rPr>
      <t xml:space="preserve"> (2019.g.) </t>
    </r>
    <r>
      <rPr>
        <b/>
        <sz val="11"/>
        <rFont val="Calibri"/>
        <family val="2"/>
        <charset val="186"/>
        <scheme val="minor"/>
      </rPr>
      <t xml:space="preserve"> atmaksājamais apjoms, EUR</t>
    </r>
  </si>
  <si>
    <r>
      <t xml:space="preserve">t.sk. Notekūdeņu </t>
    </r>
    <r>
      <rPr>
        <i/>
        <u/>
        <sz val="11"/>
        <color theme="1"/>
        <rFont val="Calibri"/>
        <family val="2"/>
        <charset val="186"/>
        <scheme val="minor"/>
      </rPr>
      <t>savākšanas</t>
    </r>
    <r>
      <rPr>
        <i/>
        <sz val="11"/>
        <color theme="1"/>
        <rFont val="Calibri"/>
        <family val="2"/>
        <charset val="186"/>
        <scheme val="minor"/>
      </rPr>
      <t xml:space="preserve"> tarifs</t>
    </r>
  </si>
  <si>
    <r>
      <t xml:space="preserve">t.sk. Notekūdeņu </t>
    </r>
    <r>
      <rPr>
        <i/>
        <u/>
        <sz val="11"/>
        <color theme="1"/>
        <rFont val="Calibri"/>
        <family val="2"/>
        <charset val="186"/>
        <scheme val="minor"/>
      </rPr>
      <t>attīrīšanas</t>
    </r>
    <r>
      <rPr>
        <i/>
        <sz val="11"/>
        <color theme="1"/>
        <rFont val="Calibri"/>
        <family val="2"/>
        <charset val="186"/>
        <scheme val="minor"/>
      </rPr>
      <t xml:space="preserve"> tarifs</t>
    </r>
  </si>
  <si>
    <r>
      <t xml:space="preserve">Kopējie kanalizācijas jomas ieņēmumi </t>
    </r>
    <r>
      <rPr>
        <b/>
        <sz val="11"/>
        <color rgb="FFFF0000"/>
        <rFont val="Calibri"/>
        <family val="2"/>
        <charset val="186"/>
        <scheme val="minor"/>
      </rPr>
      <t>(2018.g)</t>
    </r>
    <r>
      <rPr>
        <b/>
        <sz val="11"/>
        <color theme="1"/>
        <rFont val="Calibri"/>
        <family val="2"/>
        <charset val="186"/>
        <scheme val="minor"/>
      </rPr>
      <t>, EUR/gadā</t>
    </r>
  </si>
  <si>
    <r>
      <t xml:space="preserve">Kopējie kanalizācijas jomas izdevumi </t>
    </r>
    <r>
      <rPr>
        <b/>
        <sz val="11"/>
        <color rgb="FFFF0000"/>
        <rFont val="Calibri"/>
        <family val="2"/>
        <charset val="186"/>
        <scheme val="minor"/>
      </rPr>
      <t>(2018.g.)</t>
    </r>
    <r>
      <rPr>
        <b/>
        <sz val="11"/>
        <color theme="1"/>
        <rFont val="Calibri"/>
        <family val="2"/>
        <charset val="186"/>
        <scheme val="minor"/>
      </rPr>
      <t>, EUR/gadā</t>
    </r>
  </si>
  <si>
    <r>
      <t xml:space="preserve">Kopējie ūdensapgādes jomas ieņēmumi </t>
    </r>
    <r>
      <rPr>
        <b/>
        <sz val="11"/>
        <color rgb="FFFF0000"/>
        <rFont val="Calibri"/>
        <family val="2"/>
        <charset val="186"/>
        <scheme val="minor"/>
      </rPr>
      <t>(2018.g)</t>
    </r>
    <r>
      <rPr>
        <b/>
        <sz val="11"/>
        <color theme="1"/>
        <rFont val="Calibri"/>
        <family val="2"/>
        <charset val="186"/>
        <scheme val="minor"/>
      </rPr>
      <t>, EUR/gadā</t>
    </r>
  </si>
  <si>
    <r>
      <t xml:space="preserve">Kopējie ūdensapgādes jomas izdevumi </t>
    </r>
    <r>
      <rPr>
        <b/>
        <sz val="11"/>
        <color rgb="FFFF0000"/>
        <rFont val="Calibri"/>
        <family val="2"/>
        <charset val="186"/>
        <scheme val="minor"/>
      </rPr>
      <t>(2018.g)</t>
    </r>
    <r>
      <rPr>
        <b/>
        <sz val="11"/>
        <color theme="1"/>
        <rFont val="Calibri"/>
        <family val="2"/>
        <charset val="186"/>
        <scheme val="minor"/>
      </rPr>
      <t>, EUR/gadā</t>
    </r>
  </si>
  <si>
    <t xml:space="preserve">Nav tādas izstrādātas kārtības </t>
  </si>
  <si>
    <t>Brocēnu pilsētas kanalizācijas attīrīšanas stacija</t>
  </si>
  <si>
    <t>Pirmā iela 4, Brocēni, Brocēnu novads</t>
  </si>
  <si>
    <t>Brocēnu pilsētas kanalizācijas attīrīšanas stacija, "Kulkampji", Cieceres p., Brocēnu n., LV-3851</t>
  </si>
  <si>
    <t>200+200m3</t>
  </si>
  <si>
    <t>2010.gadā rekonstukcija</t>
  </si>
  <si>
    <t>Sēdes protokola izraksts Nr.3, apstiprināts 2012.gada 15.februārī.</t>
  </si>
  <si>
    <t xml:space="preserve">384 m3/diennaktī </t>
  </si>
  <si>
    <t>955 m3/dnn</t>
  </si>
  <si>
    <t>2011.gads</t>
  </si>
  <si>
    <t>1248 m3/dnn</t>
  </si>
  <si>
    <t>3225-3294</t>
  </si>
  <si>
    <t>5 % gadā</t>
  </si>
  <si>
    <t>Ar 2019. gada 22. martu SIA “Brocēnu Siltums” ir iekļauts Saldus novada pašvaldības asenizatoru reģistrā. Bet Brocēnos nav un slēdz līgumu ar BS par pieņemšanu</t>
  </si>
  <si>
    <t>Brocēnu Siltums</t>
  </si>
  <si>
    <t>Dūņu prese, drenējams dūņu lauks, kur pēc tam kompostē un pēc tam apzaļumošanā pašvaldībā</t>
  </si>
  <si>
    <t>Pietiekami jauda</t>
  </si>
  <si>
    <t>Pie NAI, ar nelielu rezervuāru (3m3), uzskaite pēc mašīnas</t>
  </si>
  <si>
    <t>Īpaša kārtība atrunāta nav, bet uzņēmums ir 100% pašvaldības kapitālsabiedrība, līdz ar to ir jāsaņem saskaņojums no pašvaldības par liela apjoma infrastruktūras darbiem, kā arī iespēju saņemt ES līdzfinansējumu.Pašvaldības galvots kredīts vai pašu.</t>
  </si>
  <si>
    <t>Uz doto brīdi šāda plāna nav. Tiek plānots tādu ieviest, bet ir ikgadējais darbu plāns budžeta ietvaros</t>
  </si>
  <si>
    <t>Aizsērējumiem ir vairāk tieši vecos tīklos, avārijas īsti nav</t>
  </si>
  <si>
    <t>Ir atsevišķās vietās, pie atsevišķām ēkām un objektiem, īpaši jauniem</t>
  </si>
  <si>
    <t>Nav zināmas konkrētas vietas zināmas, bet ir aizdomas, ka tādas vietas ir</t>
  </si>
  <si>
    <t>Brocēnu siltums</t>
  </si>
  <si>
    <t>Kopējais</t>
  </si>
  <si>
    <t>Pēc rēķiniem sanāk vairāk nekā izpumpēts</t>
  </si>
  <si>
    <t>Saules baterijas pie NAI 30kV</t>
  </si>
  <si>
    <t>Saules baterijas pie NAI 20kV</t>
  </si>
  <si>
    <t>01.06.2021.</t>
  </si>
  <si>
    <t>Pēc CSP kopējie ienākumi Kurzemē - 467.41</t>
  </si>
  <si>
    <t>Pēc CSP vidējais iedzīvotāju skaits mājsaimniecībā Brocēnu novadā ir 2,44 cilvēki</t>
  </si>
  <si>
    <t>SIA "Brocēnu Siltums" (samaksa no domes diezvai būs)</t>
  </si>
  <si>
    <t>Pieņemšanas tarifs no citiem nav</t>
  </si>
  <si>
    <t>BROCĒNI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</si>
</sst>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333333"/>
      <name val="Calibri"/>
      <family val="2"/>
      <charset val="186"/>
      <scheme val="minor"/>
    </font>
    <font>
      <sz val="12"/>
      <name val="Calibri"/>
      <family val="2"/>
      <charset val="186"/>
      <scheme val="minor"/>
    </font>
    <font>
      <sz val="11"/>
      <color rgb="FFFF0000"/>
      <name val="Calibri"/>
      <family val="2"/>
      <charset val="186"/>
      <scheme val="minor"/>
    </font>
    <font>
      <sz val="11"/>
      <color rgb="FF0070C0"/>
      <name val="Calibri"/>
      <family val="2"/>
      <charset val="186"/>
      <scheme val="minor"/>
    </font>
    <font>
      <sz val="11"/>
      <name val="Calibri"/>
      <family val="2"/>
      <charset val="186"/>
      <scheme val="minor"/>
    </font>
    <font>
      <b/>
      <sz val="11"/>
      <color rgb="FFFF0000"/>
      <name val="Calibri"/>
      <family val="2"/>
      <charset val="186"/>
      <scheme val="minor"/>
    </font>
    <font>
      <i/>
      <u/>
      <sz val="11"/>
      <color theme="1"/>
      <name val="Calibri"/>
      <family val="2"/>
      <charset val="186"/>
      <scheme val="minor"/>
    </font>
    <font>
      <b/>
      <sz val="12"/>
      <color theme="1"/>
      <name val="Calibri"/>
      <family val="2"/>
      <charset val="186"/>
      <scheme val="minor"/>
    </font>
    <font>
      <i/>
      <sz val="9"/>
      <name val="Calibri"/>
      <family val="2"/>
      <scheme val="minor"/>
    </font>
    <font>
      <i/>
      <sz val="11"/>
      <color theme="1"/>
      <name val="Times New Roman"/>
      <family val="1"/>
      <charset val="186"/>
    </font>
    <font>
      <i/>
      <sz val="11"/>
      <name val="Calibri"/>
      <family val="2"/>
      <scheme val="minor"/>
    </font>
    <font>
      <sz val="9"/>
      <color indexed="81"/>
      <name val="Tahoma"/>
      <family val="2"/>
    </font>
    <font>
      <b/>
      <sz val="9"/>
      <color indexed="81"/>
      <name val="Tahoma"/>
      <family val="2"/>
    </font>
    <font>
      <sz val="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s>
  <cellStyleXfs count="3">
    <xf numFmtId="0" fontId="0" fillId="0" borderId="0"/>
    <xf numFmtId="0" fontId="16" fillId="0" borderId="0"/>
    <xf numFmtId="0" fontId="5" fillId="0" borderId="0"/>
  </cellStyleXfs>
  <cellXfs count="178">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10" fillId="0" borderId="0" xfId="0" applyFont="1" applyFill="1" applyBorder="1" applyAlignment="1">
      <alignment horizontal="center" vertical="center" wrapText="1"/>
    </xf>
    <xf numFmtId="0" fontId="0" fillId="0" borderId="0" xfId="0" applyFill="1" applyBorder="1" applyAlignment="1">
      <alignment horizontal="center"/>
    </xf>
    <xf numFmtId="0" fontId="10" fillId="3" borderId="6" xfId="0" applyFont="1" applyFill="1" applyBorder="1" applyAlignment="1">
      <alignment horizontal="center" vertical="center" wrapText="1"/>
    </xf>
    <xf numFmtId="3" fontId="0" fillId="2" borderId="1" xfId="0" applyNumberFormat="1" applyFill="1" applyBorder="1" applyAlignment="1">
      <alignment vertical="top"/>
    </xf>
    <xf numFmtId="0" fontId="7"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7" fillId="2" borderId="1" xfId="0" applyFont="1" applyFill="1" applyBorder="1" applyAlignment="1">
      <alignment vertical="top"/>
    </xf>
    <xf numFmtId="0" fontId="7" fillId="2" borderId="3" xfId="0" applyFont="1" applyFill="1" applyBorder="1" applyAlignment="1">
      <alignment vertical="top"/>
    </xf>
    <xf numFmtId="0" fontId="0" fillId="2" borderId="1" xfId="0" applyFill="1" applyBorder="1" applyAlignment="1">
      <alignment vertical="top"/>
    </xf>
    <xf numFmtId="3" fontId="7" fillId="2" borderId="1" xfId="0" applyNumberFormat="1" applyFont="1" applyFill="1" applyBorder="1" applyAlignment="1">
      <alignment vertical="top"/>
    </xf>
    <xf numFmtId="3" fontId="0" fillId="2" borderId="1" xfId="0" applyNumberFormat="1" applyFill="1" applyBorder="1" applyAlignment="1">
      <alignment horizontal="right" vertical="top"/>
    </xf>
    <xf numFmtId="0" fontId="9" fillId="2" borderId="1" xfId="0" applyFont="1" applyFill="1" applyBorder="1" applyAlignment="1">
      <alignment horizontal="center" vertical="top" wrapText="1"/>
    </xf>
    <xf numFmtId="0" fontId="8" fillId="0" borderId="1" xfId="0" applyFont="1" applyBorder="1" applyAlignment="1">
      <alignment horizontal="right" vertical="top" wrapText="1"/>
    </xf>
    <xf numFmtId="0" fontId="15" fillId="2" borderId="1" xfId="0" applyFont="1" applyFill="1" applyBorder="1" applyAlignment="1">
      <alignment horizontal="center" vertical="top" wrapText="1"/>
    </xf>
    <xf numFmtId="3" fontId="0" fillId="0" borderId="1" xfId="0" applyNumberFormat="1" applyFill="1" applyBorder="1" applyAlignment="1">
      <alignment vertical="top"/>
    </xf>
    <xf numFmtId="3" fontId="12" fillId="0" borderId="1" xfId="0" applyNumberFormat="1" applyFont="1" applyFill="1" applyBorder="1" applyAlignment="1">
      <alignment vertical="top" wrapText="1"/>
    </xf>
    <xf numFmtId="0" fontId="12" fillId="0" borderId="1" xfId="0" applyFont="1" applyBorder="1" applyAlignment="1">
      <alignment horizontal="right" vertical="top" wrapText="1"/>
    </xf>
    <xf numFmtId="0" fontId="17" fillId="0" borderId="0" xfId="0" applyFont="1" applyAlignment="1">
      <alignment horizontal="right" wrapText="1"/>
    </xf>
    <xf numFmtId="0" fontId="15"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2" fillId="2" borderId="1" xfId="0" applyFont="1" applyFill="1" applyBorder="1" applyAlignment="1">
      <alignment horizontal="right" vertical="top" wrapText="1"/>
    </xf>
    <xf numFmtId="10" fontId="18" fillId="2" borderId="1" xfId="0" applyNumberFormat="1" applyFont="1" applyFill="1" applyBorder="1" applyAlignment="1">
      <alignment horizontal="center" vertical="top" wrapText="1"/>
    </xf>
    <xf numFmtId="0" fontId="7" fillId="0" borderId="3" xfId="0" applyFont="1" applyFill="1" applyBorder="1" applyAlignment="1">
      <alignment vertical="top"/>
    </xf>
    <xf numFmtId="10" fontId="0" fillId="0" borderId="1" xfId="0" applyNumberFormat="1" applyFill="1" applyBorder="1" applyAlignment="1">
      <alignment vertical="top"/>
    </xf>
    <xf numFmtId="0" fontId="15" fillId="0" borderId="1" xfId="0" applyFont="1" applyBorder="1" applyAlignment="1">
      <alignment horizontal="left" wrapText="1"/>
    </xf>
    <xf numFmtId="10" fontId="0" fillId="0" borderId="1" xfId="0" applyNumberFormat="1" applyBorder="1" applyAlignment="1">
      <alignment vertical="top"/>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Fill="1"/>
    <xf numFmtId="0" fontId="20" fillId="0" borderId="1" xfId="0" applyFont="1" applyFill="1" applyBorder="1" applyAlignment="1">
      <alignment horizontal="center" vertical="center" wrapText="1"/>
    </xf>
    <xf numFmtId="3" fontId="19" fillId="2" borderId="7" xfId="0" applyNumberFormat="1" applyFont="1" applyFill="1" applyBorder="1" applyAlignment="1">
      <alignment vertical="top"/>
    </xf>
    <xf numFmtId="0" fontId="19" fillId="0" borderId="1" xfId="0" applyFont="1" applyFill="1" applyBorder="1" applyAlignment="1">
      <alignment horizontal="left" vertical="top" wrapText="1"/>
    </xf>
    <xf numFmtId="0" fontId="21" fillId="0" borderId="0" xfId="0" applyFont="1"/>
    <xf numFmtId="0" fontId="15" fillId="2" borderId="1" xfId="0" applyFont="1" applyFill="1" applyBorder="1" applyAlignment="1">
      <alignment horizontal="left" vertical="center" wrapText="1"/>
    </xf>
    <xf numFmtId="0" fontId="24" fillId="0" borderId="0" xfId="0" applyFont="1"/>
    <xf numFmtId="0" fontId="7" fillId="6" borderId="3" xfId="0" applyFont="1" applyFill="1" applyBorder="1" applyAlignment="1">
      <alignment vertical="top"/>
    </xf>
    <xf numFmtId="0" fontId="7" fillId="6" borderId="3" xfId="0" applyFont="1" applyFill="1" applyBorder="1" applyAlignment="1">
      <alignment horizontal="right" vertical="top"/>
    </xf>
    <xf numFmtId="0" fontId="24" fillId="6" borderId="0" xfId="0" applyFont="1" applyFill="1"/>
    <xf numFmtId="0" fontId="19" fillId="2" borderId="1" xfId="0" applyFont="1" applyFill="1" applyBorder="1" applyAlignment="1">
      <alignment horizontal="left" vertical="center" wrapText="1"/>
    </xf>
    <xf numFmtId="0" fontId="9" fillId="7" borderId="1" xfId="0" applyFont="1" applyFill="1" applyBorder="1" applyAlignment="1">
      <alignment horizontal="center" vertical="top" wrapText="1"/>
    </xf>
    <xf numFmtId="3" fontId="0" fillId="7" borderId="1" xfId="0" applyNumberFormat="1" applyFill="1" applyBorder="1" applyAlignment="1">
      <alignment vertical="top"/>
    </xf>
    <xf numFmtId="3" fontId="0" fillId="7" borderId="1" xfId="0" applyNumberFormat="1" applyFill="1" applyBorder="1" applyAlignment="1">
      <alignment horizontal="right" vertical="top"/>
    </xf>
    <xf numFmtId="0" fontId="15" fillId="7" borderId="1" xfId="0" applyFont="1" applyFill="1" applyBorder="1" applyAlignment="1">
      <alignment horizontal="center" vertical="top" wrapText="1"/>
    </xf>
    <xf numFmtId="0" fontId="7" fillId="7" borderId="1" xfId="0" applyFont="1" applyFill="1" applyBorder="1" applyAlignment="1">
      <alignment vertical="top"/>
    </xf>
    <xf numFmtId="0" fontId="7" fillId="7" borderId="3" xfId="0" applyFont="1" applyFill="1" applyBorder="1" applyAlignment="1">
      <alignment vertical="top"/>
    </xf>
    <xf numFmtId="0" fontId="0" fillId="7" borderId="1" xfId="0" applyFill="1" applyBorder="1" applyAlignment="1">
      <alignment vertical="top"/>
    </xf>
    <xf numFmtId="3" fontId="7" fillId="7" borderId="1" xfId="0" applyNumberFormat="1" applyFont="1" applyFill="1" applyBorder="1" applyAlignment="1">
      <alignment vertical="top"/>
    </xf>
    <xf numFmtId="0" fontId="0" fillId="0" borderId="0" xfId="0" applyBorder="1" applyAlignment="1">
      <alignment horizontal="center" vertical="center"/>
    </xf>
    <xf numFmtId="3" fontId="12" fillId="0" borderId="0" xfId="0" applyNumberFormat="1" applyFont="1" applyFill="1" applyBorder="1" applyAlignment="1">
      <alignment vertical="top" wrapText="1"/>
    </xf>
    <xf numFmtId="0" fontId="7" fillId="0" borderId="0" xfId="0" applyFont="1" applyFill="1" applyBorder="1" applyAlignment="1">
      <alignment vertical="top"/>
    </xf>
    <xf numFmtId="0" fontId="11" fillId="6" borderId="1" xfId="0" applyFont="1" applyFill="1" applyBorder="1" applyAlignment="1">
      <alignment horizontal="center" vertical="center" wrapText="1"/>
    </xf>
    <xf numFmtId="0" fontId="0" fillId="0" borderId="0" xfId="0" applyFill="1" applyBorder="1"/>
    <xf numFmtId="0" fontId="11" fillId="9" borderId="1"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19" fillId="0" borderId="1" xfId="0" applyFont="1" applyBorder="1" applyAlignment="1">
      <alignment vertical="center" wrapText="1"/>
    </xf>
    <xf numFmtId="0" fontId="0" fillId="0" borderId="0" xfId="0" applyAlignment="1">
      <alignment vertical="top" wrapText="1"/>
    </xf>
    <xf numFmtId="0" fontId="22" fillId="0" borderId="1" xfId="0" applyFont="1" applyBorder="1" applyAlignment="1">
      <alignment vertical="center" wrapText="1"/>
    </xf>
    <xf numFmtId="0" fontId="19" fillId="0" borderId="1" xfId="0" applyFont="1" applyFill="1" applyBorder="1" applyAlignment="1">
      <alignment vertical="top" wrapText="1"/>
    </xf>
    <xf numFmtId="0" fontId="27" fillId="0" borderId="1" xfId="0" applyFont="1" applyBorder="1" applyAlignment="1">
      <alignment vertical="top" wrapText="1"/>
    </xf>
    <xf numFmtId="3" fontId="0" fillId="0" borderId="1" xfId="0" applyNumberFormat="1" applyFill="1" applyBorder="1" applyAlignment="1">
      <alignment vertical="top" wrapText="1"/>
    </xf>
    <xf numFmtId="3" fontId="9" fillId="0" borderId="1" xfId="0" applyNumberFormat="1" applyFont="1" applyFill="1" applyBorder="1" applyAlignment="1">
      <alignment vertical="top" wrapText="1"/>
    </xf>
    <xf numFmtId="3" fontId="0" fillId="0" borderId="1" xfId="0" applyNumberFormat="1" applyFill="1" applyBorder="1" applyAlignment="1">
      <alignment vertical="center" wrapText="1"/>
    </xf>
    <xf numFmtId="0" fontId="29" fillId="0" borderId="0" xfId="0" applyFont="1"/>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30" fillId="0" borderId="0" xfId="0" applyFont="1" applyFill="1" applyBorder="1"/>
    <xf numFmtId="0" fontId="28" fillId="0" borderId="0" xfId="0" applyFont="1" applyFill="1" applyBorder="1"/>
    <xf numFmtId="0" fontId="10" fillId="4"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28" fillId="0" borderId="0" xfId="0" applyFont="1"/>
    <xf numFmtId="0" fontId="6" fillId="0" borderId="1" xfId="0" applyFont="1" applyBorder="1" applyAlignment="1">
      <alignment vertical="center" wrapText="1"/>
    </xf>
    <xf numFmtId="0" fontId="6" fillId="0" borderId="1" xfId="0" applyFont="1" applyBorder="1"/>
    <xf numFmtId="0" fontId="6" fillId="0" borderId="8" xfId="0" applyFont="1" applyBorder="1"/>
    <xf numFmtId="0" fontId="6" fillId="0" borderId="8" xfId="0" applyFont="1" applyBorder="1" applyAlignment="1">
      <alignment wrapText="1"/>
    </xf>
    <xf numFmtId="0" fontId="6" fillId="0" borderId="1" xfId="0" applyFont="1" applyBorder="1" applyAlignment="1">
      <alignment wrapText="1"/>
    </xf>
    <xf numFmtId="3" fontId="17" fillId="0" borderId="1" xfId="0" applyNumberFormat="1" applyFont="1" applyFill="1" applyBorder="1" applyAlignment="1">
      <alignment horizontal="left" vertical="center" wrapText="1"/>
    </xf>
    <xf numFmtId="3" fontId="0" fillId="0" borderId="7" xfId="0" applyNumberFormat="1" applyFill="1" applyBorder="1" applyAlignment="1">
      <alignment vertical="top" wrapText="1"/>
    </xf>
    <xf numFmtId="3" fontId="17" fillId="0" borderId="1" xfId="0" applyNumberFormat="1" applyFont="1" applyFill="1" applyBorder="1" applyAlignment="1">
      <alignment horizontal="left" vertical="center"/>
    </xf>
    <xf numFmtId="0" fontId="34" fillId="0" borderId="1" xfId="0" applyFont="1" applyFill="1" applyBorder="1" applyAlignment="1">
      <alignment horizontal="center" vertical="center" wrapText="1"/>
    </xf>
    <xf numFmtId="0" fontId="7" fillId="0" borderId="7" xfId="0" applyFont="1" applyFill="1" applyBorder="1" applyAlignment="1">
      <alignment vertical="top"/>
    </xf>
    <xf numFmtId="0" fontId="0" fillId="0" borderId="1" xfId="0" applyFill="1" applyBorder="1"/>
    <xf numFmtId="0" fontId="19" fillId="0" borderId="1" xfId="0" applyFont="1" applyFill="1" applyBorder="1" applyAlignment="1">
      <alignment horizontal="center" vertical="center" wrapText="1"/>
    </xf>
    <xf numFmtId="0" fontId="7" fillId="0" borderId="1" xfId="0" applyFont="1" applyFill="1" applyBorder="1" applyAlignment="1">
      <alignment vertical="top"/>
    </xf>
    <xf numFmtId="4" fontId="19" fillId="0" borderId="1" xfId="0" applyNumberFormat="1" applyFont="1" applyFill="1" applyBorder="1" applyAlignment="1">
      <alignment horizontal="center" vertical="center" wrapText="1"/>
    </xf>
    <xf numFmtId="0" fontId="12" fillId="0" borderId="0" xfId="0" applyFont="1" applyBorder="1" applyAlignment="1">
      <alignment vertical="top"/>
    </xf>
    <xf numFmtId="0" fontId="35" fillId="0" borderId="0" xfId="0" applyFont="1" applyFill="1" applyBorder="1" applyAlignment="1">
      <alignment vertical="top"/>
    </xf>
    <xf numFmtId="0" fontId="12" fillId="0" borderId="0" xfId="0" applyFont="1" applyFill="1"/>
    <xf numFmtId="0" fontId="4" fillId="0" borderId="1" xfId="0" applyNumberFormat="1" applyFont="1" applyFill="1" applyBorder="1" applyAlignment="1">
      <alignment vertical="top" wrapText="1"/>
    </xf>
    <xf numFmtId="0" fontId="6" fillId="0" borderId="8" xfId="0" applyFont="1" applyBorder="1" applyAlignment="1">
      <alignment vertical="center" wrapText="1"/>
    </xf>
    <xf numFmtId="0" fontId="4" fillId="0" borderId="0" xfId="0" applyFont="1"/>
    <xf numFmtId="0"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Border="1"/>
    <xf numFmtId="0" fontId="4" fillId="0" borderId="3" xfId="0" applyFont="1" applyFill="1" applyBorder="1" applyAlignment="1">
      <alignment vertical="top"/>
    </xf>
    <xf numFmtId="0" fontId="4" fillId="4" borderId="1" xfId="0" applyNumberFormat="1" applyFont="1" applyFill="1" applyBorder="1" applyAlignment="1">
      <alignment vertical="top"/>
    </xf>
    <xf numFmtId="3" fontId="4" fillId="4" borderId="1" xfId="0" applyNumberFormat="1" applyFont="1" applyFill="1" applyBorder="1" applyAlignment="1">
      <alignment vertical="top"/>
    </xf>
    <xf numFmtId="10" fontId="4" fillId="0" borderId="1" xfId="0" applyNumberFormat="1" applyFont="1" applyBorder="1" applyAlignment="1">
      <alignment vertical="top"/>
    </xf>
    <xf numFmtId="10" fontId="4" fillId="0" borderId="1" xfId="0" applyNumberFormat="1" applyFont="1" applyFill="1" applyBorder="1" applyAlignment="1">
      <alignment vertical="top"/>
    </xf>
    <xf numFmtId="0" fontId="4" fillId="0" borderId="0" xfId="0" applyFont="1" applyAlignment="1">
      <alignment wrapText="1"/>
    </xf>
    <xf numFmtId="0" fontId="4" fillId="0" borderId="15" xfId="0" applyFont="1" applyFill="1" applyBorder="1" applyAlignment="1">
      <alignment vertical="top"/>
    </xf>
    <xf numFmtId="0" fontId="4" fillId="0" borderId="0" xfId="0" applyNumberFormat="1" applyFont="1"/>
    <xf numFmtId="0" fontId="36" fillId="0" borderId="1" xfId="0" applyFont="1" applyFill="1" applyBorder="1" applyAlignment="1">
      <alignment horizontal="center" vertical="center" wrapText="1"/>
    </xf>
    <xf numFmtId="0" fontId="0" fillId="0" borderId="1" xfId="0" applyFill="1" applyBorder="1" applyAlignment="1">
      <alignment vertical="top"/>
    </xf>
    <xf numFmtId="3" fontId="7" fillId="0" borderId="1" xfId="0" applyNumberFormat="1" applyFont="1" applyFill="1" applyBorder="1" applyAlignment="1">
      <alignment vertical="top"/>
    </xf>
    <xf numFmtId="3" fontId="7" fillId="0" borderId="3" xfId="0" applyNumberFormat="1" applyFont="1" applyFill="1" applyBorder="1" applyAlignment="1">
      <alignment vertical="top"/>
    </xf>
    <xf numFmtId="3" fontId="0" fillId="0" borderId="1" xfId="0" applyNumberFormat="1" applyFill="1" applyBorder="1" applyAlignment="1">
      <alignment horizontal="right" vertical="top"/>
    </xf>
    <xf numFmtId="0" fontId="8" fillId="0" borderId="1" xfId="0" applyFont="1" applyFill="1" applyBorder="1" applyAlignment="1">
      <alignment horizontal="right" vertical="top" wrapText="1"/>
    </xf>
    <xf numFmtId="3" fontId="3"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0" fillId="0" borderId="1" xfId="0" applyFill="1" applyBorder="1" applyAlignment="1">
      <alignment horizontal="center" vertical="center"/>
    </xf>
    <xf numFmtId="3" fontId="0" fillId="0" borderId="7" xfId="0" applyNumberFormat="1" applyFill="1" applyBorder="1" applyAlignment="1">
      <alignment vertical="top"/>
    </xf>
    <xf numFmtId="3" fontId="19" fillId="2" borderId="1" xfId="0" applyNumberFormat="1" applyFont="1" applyFill="1" applyBorder="1" applyAlignment="1">
      <alignment vertical="top" wrapText="1"/>
    </xf>
    <xf numFmtId="9" fontId="19"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NumberFormat="1" applyFont="1" applyFill="1" applyBorder="1" applyAlignment="1">
      <alignment vertical="top" wrapText="1"/>
    </xf>
    <xf numFmtId="3" fontId="0" fillId="10" borderId="1" xfId="0" applyNumberFormat="1" applyFill="1" applyBorder="1" applyAlignment="1">
      <alignment horizontal="right" vertical="top"/>
    </xf>
    <xf numFmtId="0" fontId="7" fillId="0" borderId="1" xfId="0" applyFont="1" applyFill="1" applyBorder="1" applyAlignment="1">
      <alignment vertical="top" wrapText="1"/>
    </xf>
    <xf numFmtId="0" fontId="0" fillId="0" borderId="4" xfId="0" applyBorder="1" applyAlignment="1">
      <alignment horizontal="center" vertical="center"/>
    </xf>
    <xf numFmtId="3" fontId="4" fillId="0" borderId="1" xfId="0" applyNumberFormat="1" applyFont="1" applyFill="1" applyBorder="1" applyAlignment="1">
      <alignment vertical="top"/>
    </xf>
    <xf numFmtId="0" fontId="4" fillId="0" borderId="1" xfId="0" applyNumberFormat="1" applyFont="1" applyFill="1" applyBorder="1" applyAlignment="1">
      <alignment horizontal="right" vertical="top"/>
    </xf>
    <xf numFmtId="9" fontId="4" fillId="0" borderId="1" xfId="0" applyNumberFormat="1" applyFont="1" applyFill="1" applyBorder="1" applyAlignment="1">
      <alignment horizontal="right" vertical="top"/>
    </xf>
    <xf numFmtId="0" fontId="11" fillId="0" borderId="0" xfId="0" applyFont="1" applyFill="1" applyBorder="1" applyAlignment="1">
      <alignment horizontal="center" vertical="center" wrapText="1"/>
    </xf>
    <xf numFmtId="0" fontId="30" fillId="0" borderId="0" xfId="0" applyFont="1" applyAlignment="1">
      <alignment wrapText="1"/>
    </xf>
    <xf numFmtId="0" fontId="4" fillId="0" borderId="1" xfId="0" applyNumberFormat="1" applyFont="1" applyFill="1" applyBorder="1" applyAlignment="1">
      <alignment horizontal="right" vertical="top" wrapText="1"/>
    </xf>
    <xf numFmtId="0" fontId="4" fillId="0" borderId="7" xfId="0" applyNumberFormat="1" applyFont="1" applyFill="1" applyBorder="1" applyAlignment="1">
      <alignment horizontal="right" vertical="top"/>
    </xf>
    <xf numFmtId="0" fontId="26" fillId="0" borderId="0" xfId="0" applyNumberFormat="1" applyFont="1" applyFill="1" applyAlignment="1">
      <alignment horizontal="right"/>
    </xf>
    <xf numFmtId="0" fontId="6" fillId="8" borderId="8" xfId="0" applyFont="1" applyFill="1" applyBorder="1" applyAlignment="1">
      <alignment horizontal="center" wrapText="1"/>
    </xf>
    <xf numFmtId="0" fontId="6" fillId="8" borderId="9" xfId="0" applyFont="1" applyFill="1" applyBorder="1" applyAlignment="1">
      <alignment horizontal="center" wrapText="1"/>
    </xf>
    <xf numFmtId="0" fontId="13" fillId="0" borderId="0" xfId="0" applyFont="1" applyBorder="1" applyAlignment="1">
      <alignment horizontal="left" wrapText="1"/>
    </xf>
    <xf numFmtId="0" fontId="8" fillId="0" borderId="7" xfId="0" applyFont="1" applyBorder="1" applyAlignment="1">
      <alignment horizontal="right" vertical="top" wrapText="1"/>
    </xf>
    <xf numFmtId="0" fontId="8" fillId="0" borderId="2" xfId="0" applyFont="1" applyBorder="1" applyAlignment="1">
      <alignment horizontal="right" vertical="top" wrapText="1"/>
    </xf>
    <xf numFmtId="0" fontId="7" fillId="0" borderId="7" xfId="0" applyFont="1" applyFill="1" applyBorder="1" applyAlignment="1">
      <alignment horizontal="right" vertical="top"/>
    </xf>
    <xf numFmtId="0" fontId="7" fillId="0" borderId="2" xfId="0" applyFont="1" applyFill="1" applyBorder="1" applyAlignment="1">
      <alignment horizontal="right" vertical="top"/>
    </xf>
    <xf numFmtId="0" fontId="0" fillId="0" borderId="7" xfId="0" applyFill="1" applyBorder="1" applyAlignment="1">
      <alignment horizontal="right" vertical="top"/>
    </xf>
    <xf numFmtId="0" fontId="0" fillId="0" borderId="2" xfId="0" applyFill="1" applyBorder="1" applyAlignment="1">
      <alignment horizontal="right" vertical="top"/>
    </xf>
    <xf numFmtId="0" fontId="7" fillId="0" borderId="16" xfId="0" applyFont="1" applyFill="1" applyBorder="1" applyAlignment="1">
      <alignment horizontal="right" vertical="top"/>
    </xf>
    <xf numFmtId="0" fontId="7" fillId="0" borderId="17" xfId="0" applyFont="1" applyFill="1" applyBorder="1" applyAlignment="1">
      <alignment horizontal="right" vertical="top"/>
    </xf>
    <xf numFmtId="3" fontId="7" fillId="0" borderId="7" xfId="0" applyNumberFormat="1" applyFont="1" applyFill="1" applyBorder="1" applyAlignment="1">
      <alignment horizontal="right" vertical="top"/>
    </xf>
    <xf numFmtId="3" fontId="7" fillId="0" borderId="2" xfId="0" applyNumberFormat="1" applyFont="1" applyFill="1" applyBorder="1" applyAlignment="1">
      <alignment horizontal="right" vertical="top"/>
    </xf>
    <xf numFmtId="3" fontId="7" fillId="0" borderId="16" xfId="0" applyNumberFormat="1" applyFont="1" applyFill="1" applyBorder="1" applyAlignment="1">
      <alignment horizontal="right" vertical="top"/>
    </xf>
    <xf numFmtId="3" fontId="7" fillId="0" borderId="17" xfId="0" applyNumberFormat="1" applyFont="1" applyFill="1" applyBorder="1" applyAlignment="1">
      <alignment horizontal="right" vertical="top"/>
    </xf>
    <xf numFmtId="0" fontId="11" fillId="8"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6" fillId="8" borderId="1" xfId="0" applyFont="1" applyFill="1" applyBorder="1" applyAlignment="1">
      <alignment horizontal="center" wrapText="1"/>
    </xf>
    <xf numFmtId="0" fontId="6" fillId="3" borderId="1" xfId="0" applyFont="1" applyFill="1" applyBorder="1" applyAlignment="1">
      <alignment horizontal="center" wrapText="1"/>
    </xf>
    <xf numFmtId="0" fontId="6" fillId="3" borderId="8" xfId="0" applyFont="1" applyFill="1" applyBorder="1" applyAlignment="1">
      <alignment horizontal="center" wrapText="1"/>
    </xf>
    <xf numFmtId="0" fontId="6" fillId="3" borderId="9" xfId="0"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1" fillId="3"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9" fillId="0" borderId="8" xfId="0" applyFont="1" applyBorder="1" applyAlignment="1">
      <alignment horizontal="left" wrapText="1"/>
    </xf>
    <xf numFmtId="0" fontId="39" fillId="0" borderId="10" xfId="0" applyFont="1" applyBorder="1" applyAlignment="1">
      <alignment horizontal="left" wrapText="1"/>
    </xf>
    <xf numFmtId="0" fontId="34" fillId="0" borderId="7"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3" fillId="5" borderId="12" xfId="0" applyFont="1" applyFill="1" applyBorder="1" applyAlignment="1">
      <alignment horizontal="center"/>
    </xf>
    <xf numFmtId="0" fontId="33" fillId="5" borderId="0" xfId="0" applyFont="1" applyFill="1" applyBorder="1" applyAlignment="1">
      <alignment horizontal="center"/>
    </xf>
  </cellXfs>
  <cellStyles count="3">
    <cellStyle name="Normal 2" xfId="1" xr:uid="{00000000-0005-0000-0000-000001000000}"/>
    <cellStyle name="Parasts" xfId="0" builtinId="0"/>
    <cellStyle name="Parasts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view="pageBreakPreview" zoomScale="70" zoomScaleNormal="90" zoomScaleSheetLayoutView="70" workbookViewId="0">
      <selection activeCell="J5" sqref="J5"/>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134</v>
      </c>
      <c r="B1" s="154" t="s">
        <v>191</v>
      </c>
      <c r="C1" s="155"/>
      <c r="D1" s="155"/>
    </row>
    <row r="2" spans="1:8" ht="21.75" customHeight="1" x14ac:dyDescent="0.3">
      <c r="A2" s="5"/>
      <c r="B2" s="6"/>
      <c r="C2" s="6"/>
      <c r="D2" s="6"/>
    </row>
    <row r="3" spans="1:8" s="4" customFormat="1" ht="18" customHeight="1" x14ac:dyDescent="0.3">
      <c r="A3" s="156" t="s">
        <v>102</v>
      </c>
      <c r="B3" s="156"/>
      <c r="C3" s="156"/>
      <c r="D3" s="156"/>
      <c r="E3" s="147" t="s">
        <v>103</v>
      </c>
      <c r="F3" s="147"/>
      <c r="G3" s="147"/>
      <c r="H3" s="147"/>
    </row>
    <row r="4" spans="1:8" ht="55.5" customHeight="1" x14ac:dyDescent="0.3">
      <c r="A4" s="158" t="s">
        <v>7</v>
      </c>
      <c r="B4" s="158" t="s">
        <v>91</v>
      </c>
      <c r="C4" s="158" t="s">
        <v>119</v>
      </c>
      <c r="D4" s="157" t="s">
        <v>22</v>
      </c>
      <c r="E4" s="148" t="s">
        <v>7</v>
      </c>
      <c r="F4" s="148" t="s">
        <v>104</v>
      </c>
      <c r="G4" s="148" t="s">
        <v>9</v>
      </c>
      <c r="H4" s="149" t="s">
        <v>22</v>
      </c>
    </row>
    <row r="5" spans="1:8" ht="129" customHeight="1" x14ac:dyDescent="0.3">
      <c r="A5" s="158"/>
      <c r="B5" s="158"/>
      <c r="C5" s="158"/>
      <c r="D5" s="157"/>
      <c r="E5" s="148"/>
      <c r="F5" s="148"/>
      <c r="G5" s="148"/>
      <c r="H5" s="149"/>
    </row>
    <row r="6" spans="1:8" x14ac:dyDescent="0.3">
      <c r="A6" s="151" t="s">
        <v>18</v>
      </c>
      <c r="B6" s="151"/>
      <c r="C6" s="151"/>
      <c r="D6" s="151"/>
      <c r="E6" s="150" t="s">
        <v>124</v>
      </c>
      <c r="F6" s="150"/>
      <c r="G6" s="150"/>
      <c r="H6" s="150"/>
    </row>
    <row r="7" spans="1:8" ht="46.5" customHeight="1" x14ac:dyDescent="0.3">
      <c r="A7" s="17" t="s">
        <v>19</v>
      </c>
      <c r="B7" s="8">
        <v>0</v>
      </c>
      <c r="C7" s="16" t="s">
        <v>23</v>
      </c>
      <c r="D7" s="8">
        <f>D8+D9+D10</f>
        <v>0</v>
      </c>
      <c r="E7" s="45" t="s">
        <v>120</v>
      </c>
      <c r="F7" s="46"/>
      <c r="G7" s="47" t="s">
        <v>23</v>
      </c>
      <c r="H7" s="46" t="e">
        <f>#REF!+H8+H10</f>
        <v>#REF!</v>
      </c>
    </row>
    <row r="8" spans="1:8" x14ac:dyDescent="0.3">
      <c r="A8" s="18" t="s">
        <v>0</v>
      </c>
      <c r="B8" s="88">
        <v>0</v>
      </c>
      <c r="C8" s="9"/>
      <c r="D8" s="108">
        <v>0</v>
      </c>
      <c r="E8" s="135" t="s">
        <v>108</v>
      </c>
      <c r="F8" s="137">
        <v>0</v>
      </c>
      <c r="G8" s="141"/>
      <c r="H8" s="139">
        <v>0</v>
      </c>
    </row>
    <row r="9" spans="1:8" x14ac:dyDescent="0.3">
      <c r="A9" s="18" t="s">
        <v>1</v>
      </c>
      <c r="B9" s="88">
        <v>0</v>
      </c>
      <c r="C9" s="9"/>
      <c r="D9" s="108">
        <v>0</v>
      </c>
      <c r="E9" s="136"/>
      <c r="F9" s="138"/>
      <c r="G9" s="142"/>
      <c r="H9" s="140"/>
    </row>
    <row r="10" spans="1:8" x14ac:dyDescent="0.3">
      <c r="A10" s="18" t="s">
        <v>4</v>
      </c>
      <c r="B10" s="88">
        <v>0</v>
      </c>
      <c r="C10" s="9"/>
      <c r="D10" s="20">
        <v>0</v>
      </c>
      <c r="E10" s="18" t="s">
        <v>4</v>
      </c>
      <c r="F10" s="88">
        <v>0</v>
      </c>
      <c r="G10" s="28"/>
      <c r="H10" s="20">
        <v>0</v>
      </c>
    </row>
    <row r="11" spans="1:8" ht="62.4" x14ac:dyDescent="0.3">
      <c r="A11" s="19" t="s">
        <v>21</v>
      </c>
      <c r="B11" s="12"/>
      <c r="C11" s="13"/>
      <c r="D11" s="14">
        <f>D12+D13+D14</f>
        <v>0</v>
      </c>
      <c r="E11" s="48" t="s">
        <v>121</v>
      </c>
      <c r="F11" s="49"/>
      <c r="G11" s="50"/>
      <c r="H11" s="51">
        <f>H12+H13+H14</f>
        <v>0</v>
      </c>
    </row>
    <row r="12" spans="1:8" x14ac:dyDescent="0.3">
      <c r="A12" s="18" t="s">
        <v>2</v>
      </c>
      <c r="B12" s="88">
        <v>0</v>
      </c>
      <c r="C12" s="28"/>
      <c r="D12" s="108">
        <v>0</v>
      </c>
      <c r="E12" s="18" t="s">
        <v>109</v>
      </c>
      <c r="F12" s="88">
        <v>0</v>
      </c>
      <c r="G12" s="28"/>
      <c r="H12" s="108">
        <v>0</v>
      </c>
    </row>
    <row r="13" spans="1:8" ht="41.4" x14ac:dyDescent="0.3">
      <c r="A13" s="18" t="s">
        <v>12</v>
      </c>
      <c r="B13" s="88">
        <v>0</v>
      </c>
      <c r="C13" s="28"/>
      <c r="D13" s="108">
        <v>0</v>
      </c>
      <c r="E13" s="18" t="s">
        <v>110</v>
      </c>
      <c r="F13" s="88">
        <v>0</v>
      </c>
      <c r="G13" s="28"/>
      <c r="H13" s="108">
        <v>0</v>
      </c>
    </row>
    <row r="14" spans="1:8" ht="27.6" x14ac:dyDescent="0.3">
      <c r="A14" s="18" t="s">
        <v>11</v>
      </c>
      <c r="B14" s="88">
        <v>0</v>
      </c>
      <c r="C14" s="28"/>
      <c r="D14" s="108">
        <v>0</v>
      </c>
      <c r="E14" s="18" t="s">
        <v>111</v>
      </c>
      <c r="F14" s="88">
        <v>0</v>
      </c>
      <c r="G14" s="28"/>
      <c r="H14" s="108">
        <v>0</v>
      </c>
    </row>
    <row r="15" spans="1:8" ht="85.95" customHeight="1" x14ac:dyDescent="0.3">
      <c r="A15" s="17" t="s">
        <v>20</v>
      </c>
      <c r="B15" s="8"/>
      <c r="C15" s="16" t="s">
        <v>23</v>
      </c>
      <c r="D15" s="8">
        <f>D16+D17+D18</f>
        <v>0</v>
      </c>
      <c r="E15" s="45" t="s">
        <v>122</v>
      </c>
      <c r="F15" s="46"/>
      <c r="G15" s="47" t="s">
        <v>23</v>
      </c>
      <c r="H15" s="46" t="e">
        <f>#REF!+H16+H18</f>
        <v>#REF!</v>
      </c>
    </row>
    <row r="16" spans="1:8" x14ac:dyDescent="0.3">
      <c r="A16" s="18" t="s">
        <v>0</v>
      </c>
      <c r="B16" s="88">
        <v>0</v>
      </c>
      <c r="C16" s="28"/>
      <c r="D16" s="108">
        <v>0</v>
      </c>
      <c r="E16" s="135" t="s">
        <v>1</v>
      </c>
      <c r="F16" s="137">
        <v>0</v>
      </c>
      <c r="G16" s="141"/>
      <c r="H16" s="139">
        <v>0</v>
      </c>
    </row>
    <row r="17" spans="1:9" x14ac:dyDescent="0.3">
      <c r="A17" s="18" t="s">
        <v>1</v>
      </c>
      <c r="B17" s="88">
        <v>0</v>
      </c>
      <c r="C17" s="28"/>
      <c r="D17" s="108">
        <v>0</v>
      </c>
      <c r="E17" s="136"/>
      <c r="F17" s="138"/>
      <c r="G17" s="142"/>
      <c r="H17" s="140"/>
    </row>
    <row r="18" spans="1:9" x14ac:dyDescent="0.3">
      <c r="A18" s="18" t="s">
        <v>4</v>
      </c>
      <c r="B18" s="88">
        <v>0</v>
      </c>
      <c r="C18" s="28"/>
      <c r="D18" s="20">
        <v>0</v>
      </c>
      <c r="E18" s="18" t="s">
        <v>4</v>
      </c>
      <c r="F18" s="88">
        <v>0</v>
      </c>
      <c r="G18" s="28"/>
      <c r="H18" s="20">
        <v>0</v>
      </c>
    </row>
    <row r="19" spans="1:9" ht="78" x14ac:dyDescent="0.3">
      <c r="A19" s="19" t="s">
        <v>105</v>
      </c>
      <c r="B19" s="12"/>
      <c r="C19" s="13"/>
      <c r="D19" s="14">
        <f>D20+D21+D22</f>
        <v>0</v>
      </c>
      <c r="E19" s="48" t="s">
        <v>123</v>
      </c>
      <c r="F19" s="49"/>
      <c r="G19" s="50"/>
      <c r="H19" s="51">
        <f>H20+H21+H22</f>
        <v>0</v>
      </c>
    </row>
    <row r="20" spans="1:9" x14ac:dyDescent="0.3">
      <c r="A20" s="18" t="s">
        <v>2</v>
      </c>
      <c r="B20" s="88">
        <v>0</v>
      </c>
      <c r="C20" s="28"/>
      <c r="D20" s="108">
        <v>0</v>
      </c>
      <c r="E20" s="18" t="s">
        <v>109</v>
      </c>
      <c r="F20" s="88">
        <v>0</v>
      </c>
      <c r="G20" s="28"/>
      <c r="H20" s="108">
        <v>0</v>
      </c>
    </row>
    <row r="21" spans="1:9" ht="41.4" x14ac:dyDescent="0.3">
      <c r="A21" s="18" t="s">
        <v>12</v>
      </c>
      <c r="B21" s="88">
        <v>0</v>
      </c>
      <c r="C21" s="28"/>
      <c r="D21" s="108">
        <v>0</v>
      </c>
      <c r="E21" s="18" t="s">
        <v>110</v>
      </c>
      <c r="F21" s="88">
        <v>0</v>
      </c>
      <c r="G21" s="28"/>
      <c r="H21" s="108">
        <v>0</v>
      </c>
    </row>
    <row r="22" spans="1:9" ht="41.4" x14ac:dyDescent="0.3">
      <c r="A22" s="18" t="s">
        <v>11</v>
      </c>
      <c r="B22" s="88">
        <v>0</v>
      </c>
      <c r="C22" s="28"/>
      <c r="D22" s="108">
        <v>0</v>
      </c>
      <c r="E22" s="18" t="s">
        <v>111</v>
      </c>
      <c r="F22" s="88">
        <v>0</v>
      </c>
      <c r="G22" s="28"/>
      <c r="H22" s="108">
        <v>0</v>
      </c>
    </row>
    <row r="23" spans="1:9" x14ac:dyDescent="0.3">
      <c r="A23" s="151" t="s">
        <v>5</v>
      </c>
      <c r="B23" s="151"/>
      <c r="C23" s="151"/>
      <c r="D23" s="151"/>
      <c r="E23" s="150" t="s">
        <v>106</v>
      </c>
      <c r="F23" s="150"/>
      <c r="G23" s="150"/>
      <c r="H23" s="150"/>
    </row>
    <row r="24" spans="1:9" ht="31.2" customHeight="1" x14ac:dyDescent="0.3">
      <c r="A24" s="19" t="s">
        <v>8</v>
      </c>
      <c r="B24" s="15"/>
      <c r="C24" s="13"/>
      <c r="D24" s="8">
        <f>SUM(D25:D29)</f>
        <v>1800000</v>
      </c>
      <c r="E24" s="48" t="s">
        <v>107</v>
      </c>
      <c r="F24" s="52"/>
      <c r="G24" s="50"/>
      <c r="H24" s="46">
        <f>SUM(H25:H29)</f>
        <v>750000</v>
      </c>
      <c r="I24" t="s">
        <v>112</v>
      </c>
    </row>
    <row r="25" spans="1:9" x14ac:dyDescent="0.3">
      <c r="A25" s="18" t="s">
        <v>0</v>
      </c>
      <c r="B25" s="109">
        <v>7000</v>
      </c>
      <c r="C25" s="110"/>
      <c r="D25" s="20">
        <f>B25*250</f>
        <v>1750000</v>
      </c>
      <c r="E25" s="135" t="s">
        <v>1</v>
      </c>
      <c r="F25" s="143">
        <v>3000</v>
      </c>
      <c r="G25" s="145"/>
      <c r="H25" s="139">
        <f>F25*250</f>
        <v>750000</v>
      </c>
    </row>
    <row r="26" spans="1:9" x14ac:dyDescent="0.3">
      <c r="A26" s="18" t="s">
        <v>1</v>
      </c>
      <c r="B26" s="88">
        <v>0</v>
      </c>
      <c r="C26" s="28"/>
      <c r="D26" s="108">
        <v>0</v>
      </c>
      <c r="E26" s="136"/>
      <c r="F26" s="144"/>
      <c r="G26" s="146"/>
      <c r="H26" s="140"/>
    </row>
    <row r="27" spans="1:9" x14ac:dyDescent="0.3">
      <c r="A27" s="18" t="s">
        <v>3</v>
      </c>
      <c r="B27" s="88">
        <v>0</v>
      </c>
      <c r="C27" s="28"/>
      <c r="D27" s="108">
        <v>0</v>
      </c>
      <c r="E27" s="18" t="s">
        <v>113</v>
      </c>
      <c r="F27" s="88">
        <v>0</v>
      </c>
      <c r="G27" s="28"/>
      <c r="H27" s="108">
        <v>0</v>
      </c>
    </row>
    <row r="28" spans="1:9" ht="31.95" customHeight="1" x14ac:dyDescent="0.3">
      <c r="A28" s="18" t="s">
        <v>16</v>
      </c>
      <c r="B28" s="88">
        <v>1</v>
      </c>
      <c r="C28" s="28"/>
      <c r="D28" s="108">
        <v>50000</v>
      </c>
      <c r="E28" s="135" t="s">
        <v>114</v>
      </c>
      <c r="F28" s="137">
        <v>0</v>
      </c>
      <c r="G28" s="141"/>
      <c r="H28" s="139"/>
    </row>
    <row r="29" spans="1:9" ht="31.95" customHeight="1" x14ac:dyDescent="0.3">
      <c r="A29" s="18" t="s">
        <v>87</v>
      </c>
      <c r="B29" s="88">
        <v>0</v>
      </c>
      <c r="C29" s="28"/>
      <c r="D29" s="108">
        <v>0</v>
      </c>
      <c r="E29" s="136"/>
      <c r="F29" s="138"/>
      <c r="G29" s="142"/>
      <c r="H29" s="140"/>
    </row>
    <row r="30" spans="1:9" ht="30.6" customHeight="1" x14ac:dyDescent="0.3">
      <c r="A30" s="152" t="s">
        <v>6</v>
      </c>
      <c r="B30" s="153"/>
      <c r="C30" s="153"/>
      <c r="D30" s="153"/>
      <c r="E30" s="132" t="s">
        <v>115</v>
      </c>
      <c r="F30" s="133"/>
      <c r="G30" s="133"/>
      <c r="H30" s="133"/>
    </row>
    <row r="31" spans="1:9" ht="46.8" x14ac:dyDescent="0.3">
      <c r="A31" s="19" t="s">
        <v>82</v>
      </c>
      <c r="B31" s="12"/>
      <c r="C31" s="13"/>
      <c r="D31" s="8">
        <f>SUM(D32:D35)</f>
        <v>30000</v>
      </c>
      <c r="E31" s="48" t="s">
        <v>82</v>
      </c>
      <c r="F31" s="49"/>
      <c r="G31" s="50"/>
      <c r="H31" s="46">
        <f>SUM(H32:H34)</f>
        <v>20000</v>
      </c>
    </row>
    <row r="32" spans="1:9" ht="69" x14ac:dyDescent="0.3">
      <c r="A32" s="18" t="s">
        <v>13</v>
      </c>
      <c r="B32" s="88">
        <v>0</v>
      </c>
      <c r="C32" s="28"/>
      <c r="D32" s="111">
        <v>0</v>
      </c>
      <c r="E32" s="112" t="s">
        <v>116</v>
      </c>
      <c r="F32" s="88">
        <v>0</v>
      </c>
      <c r="G32" s="28"/>
      <c r="H32" s="111">
        <v>0</v>
      </c>
    </row>
    <row r="33" spans="1:8" ht="27.6" x14ac:dyDescent="0.3">
      <c r="A33" s="18" t="s">
        <v>14</v>
      </c>
      <c r="B33" s="88">
        <v>0</v>
      </c>
      <c r="C33" s="28"/>
      <c r="D33" s="111">
        <v>0</v>
      </c>
      <c r="E33" s="112" t="s">
        <v>117</v>
      </c>
      <c r="F33" s="122" t="s">
        <v>185</v>
      </c>
      <c r="G33" s="28"/>
      <c r="H33" s="111">
        <v>20000</v>
      </c>
    </row>
    <row r="34" spans="1:8" ht="27.6" x14ac:dyDescent="0.3">
      <c r="A34" s="18" t="s">
        <v>15</v>
      </c>
      <c r="B34" s="122" t="s">
        <v>184</v>
      </c>
      <c r="C34" s="28"/>
      <c r="D34" s="111">
        <v>30000</v>
      </c>
      <c r="E34" s="112" t="s">
        <v>118</v>
      </c>
      <c r="F34" s="88">
        <v>0</v>
      </c>
      <c r="G34" s="28"/>
      <c r="H34" s="111">
        <v>0</v>
      </c>
    </row>
    <row r="35" spans="1:8" ht="27.6" x14ac:dyDescent="0.3">
      <c r="A35" s="18" t="s">
        <v>17</v>
      </c>
      <c r="B35" s="88">
        <v>0</v>
      </c>
      <c r="C35" s="28"/>
      <c r="D35" s="111">
        <v>0</v>
      </c>
      <c r="E35" s="34"/>
      <c r="F35" s="34"/>
      <c r="G35" s="34"/>
      <c r="H35" s="34"/>
    </row>
    <row r="36" spans="1:8" ht="30" customHeight="1" x14ac:dyDescent="0.3">
      <c r="A36" s="134" t="s">
        <v>10</v>
      </c>
      <c r="B36" s="134"/>
      <c r="C36" s="134"/>
      <c r="D36" s="134"/>
      <c r="E36" s="134" t="s">
        <v>10</v>
      </c>
      <c r="F36" s="134"/>
      <c r="G36" s="134"/>
      <c r="H36" s="134"/>
    </row>
    <row r="37" spans="1:8" x14ac:dyDescent="0.3">
      <c r="A37"/>
      <c r="B37" s="1"/>
      <c r="C37" s="1"/>
    </row>
    <row r="38" spans="1:8" x14ac:dyDescent="0.3">
      <c r="A38"/>
    </row>
    <row r="39" spans="1:8" x14ac:dyDescent="0.3">
      <c r="A39"/>
      <c r="B39" s="1"/>
      <c r="C39" s="1"/>
    </row>
    <row r="40" spans="1:8" x14ac:dyDescent="0.3">
      <c r="A40"/>
      <c r="B40" s="2"/>
      <c r="C40" s="2"/>
    </row>
    <row r="41" spans="1:8" x14ac:dyDescent="0.3">
      <c r="A4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2"/>
      <c r="C47" s="2"/>
    </row>
    <row r="48" spans="1:8" x14ac:dyDescent="0.3">
      <c r="A48"/>
    </row>
    <row r="49" spans="1:3" x14ac:dyDescent="0.3">
      <c r="A49"/>
      <c r="B49" s="1"/>
      <c r="C49" s="1"/>
    </row>
    <row r="50" spans="1:3" x14ac:dyDescent="0.3">
      <c r="A50"/>
      <c r="B50" s="2"/>
      <c r="C50" s="2"/>
    </row>
  </sheetData>
  <mergeCells count="35">
    <mergeCell ref="A36:D36"/>
    <mergeCell ref="A6:D6"/>
    <mergeCell ref="A23:D23"/>
    <mergeCell ref="A30:D30"/>
    <mergeCell ref="B1:D1"/>
    <mergeCell ref="A3:D3"/>
    <mergeCell ref="D4:D5"/>
    <mergeCell ref="A4:A5"/>
    <mergeCell ref="B4:B5"/>
    <mergeCell ref="C4:C5"/>
    <mergeCell ref="G28:G29"/>
    <mergeCell ref="E3:H3"/>
    <mergeCell ref="E4:E5"/>
    <mergeCell ref="F4:F5"/>
    <mergeCell ref="G4:G5"/>
    <mergeCell ref="H4:H5"/>
    <mergeCell ref="H28:H29"/>
    <mergeCell ref="E6:H6"/>
    <mergeCell ref="E23:H23"/>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11" zoomScale="80" zoomScaleNormal="100" zoomScaleSheetLayoutView="80" workbookViewId="0">
      <selection activeCell="H6" sqref="H6"/>
    </sheetView>
  </sheetViews>
  <sheetFormatPr defaultRowHeight="14.4" x14ac:dyDescent="0.3"/>
  <cols>
    <col min="1" max="1" width="48.33203125" customWidth="1"/>
    <col min="2" max="2" width="26.88671875" customWidth="1"/>
  </cols>
  <sheetData>
    <row r="1" spans="1:2" ht="101.4" customHeight="1" thickBot="1" x14ac:dyDescent="0.35">
      <c r="A1" s="7" t="s">
        <v>134</v>
      </c>
      <c r="B1" s="123" t="s">
        <v>191</v>
      </c>
    </row>
    <row r="2" spans="1:2" x14ac:dyDescent="0.3">
      <c r="A2" s="5"/>
      <c r="B2" s="6"/>
    </row>
    <row r="3" spans="1:2" ht="30.6" customHeight="1" x14ac:dyDescent="0.3">
      <c r="A3" s="159" t="s">
        <v>98</v>
      </c>
      <c r="B3" s="160"/>
    </row>
    <row r="4" spans="1:2" ht="65.25" customHeight="1" x14ac:dyDescent="0.3">
      <c r="A4" s="114" t="s">
        <v>96</v>
      </c>
      <c r="B4" s="67" t="s">
        <v>164</v>
      </c>
    </row>
    <row r="5" spans="1:2" ht="159" customHeight="1" x14ac:dyDescent="0.3">
      <c r="A5" s="62" t="s">
        <v>140</v>
      </c>
      <c r="B5" s="65" t="s">
        <v>138</v>
      </c>
    </row>
    <row r="6" spans="1:2" ht="62.25" customHeight="1" x14ac:dyDescent="0.3">
      <c r="A6" s="114" t="s">
        <v>125</v>
      </c>
      <c r="B6" s="113" t="s">
        <v>139</v>
      </c>
    </row>
    <row r="7" spans="1:2" ht="115.5" customHeight="1" x14ac:dyDescent="0.3">
      <c r="A7" s="62" t="s">
        <v>100</v>
      </c>
      <c r="B7" s="67" t="s">
        <v>187</v>
      </c>
    </row>
    <row r="8" spans="1:2" ht="69" customHeight="1" x14ac:dyDescent="0.3">
      <c r="A8" s="62" t="s">
        <v>99</v>
      </c>
      <c r="B8" s="65" t="s">
        <v>188</v>
      </c>
    </row>
    <row r="9" spans="1:2" ht="45.6" customHeight="1" x14ac:dyDescent="0.3">
      <c r="A9" s="159" t="s">
        <v>95</v>
      </c>
      <c r="B9" s="160"/>
    </row>
    <row r="10" spans="1:2" ht="112.5" customHeight="1" x14ac:dyDescent="0.3">
      <c r="A10" s="60" t="s">
        <v>93</v>
      </c>
      <c r="B10" s="65" t="s">
        <v>141</v>
      </c>
    </row>
    <row r="11" spans="1:2" ht="69" customHeight="1" x14ac:dyDescent="0.3">
      <c r="A11" s="60" t="s">
        <v>126</v>
      </c>
      <c r="B11" s="65" t="s">
        <v>186</v>
      </c>
    </row>
    <row r="12" spans="1:2" ht="82.5" customHeight="1" x14ac:dyDescent="0.3">
      <c r="A12" s="60" t="s">
        <v>94</v>
      </c>
      <c r="B12" s="65" t="s">
        <v>189</v>
      </c>
    </row>
    <row r="13" spans="1:2" ht="121.5" customHeight="1" x14ac:dyDescent="0.3">
      <c r="A13" s="60" t="s">
        <v>127</v>
      </c>
      <c r="B13" s="64" t="s">
        <v>171</v>
      </c>
    </row>
    <row r="14" spans="1:2" ht="104.25" customHeight="1" x14ac:dyDescent="0.3">
      <c r="A14" s="63" t="s">
        <v>101</v>
      </c>
      <c r="B14" s="61" t="s">
        <v>143</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90" workbookViewId="0">
      <selection activeCell="B5" sqref="B5"/>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134</v>
      </c>
      <c r="B1" s="162" t="s">
        <v>191</v>
      </c>
      <c r="C1" s="163"/>
      <c r="D1" s="163"/>
    </row>
    <row r="2" spans="1:10" ht="21.75" customHeight="1" x14ac:dyDescent="0.3">
      <c r="A2" s="5"/>
      <c r="B2" s="6"/>
      <c r="C2" s="6"/>
      <c r="D2" s="6"/>
    </row>
    <row r="3" spans="1:10" s="4" customFormat="1" ht="18" customHeight="1" x14ac:dyDescent="0.3">
      <c r="A3" s="156" t="s">
        <v>25</v>
      </c>
      <c r="B3" s="156"/>
      <c r="C3" s="156"/>
      <c r="D3" s="156"/>
    </row>
    <row r="4" spans="1:10" s="4" customFormat="1" ht="36" customHeight="1" x14ac:dyDescent="0.3">
      <c r="A4" s="58" t="s">
        <v>136</v>
      </c>
      <c r="B4" s="66">
        <v>3039</v>
      </c>
      <c r="C4" s="56"/>
      <c r="D4" s="56"/>
    </row>
    <row r="5" spans="1:10" ht="41.25" customHeight="1" x14ac:dyDescent="0.3">
      <c r="A5" s="24" t="s">
        <v>26</v>
      </c>
      <c r="B5" s="20">
        <f>B4-140</f>
        <v>2899</v>
      </c>
      <c r="C5" s="28"/>
      <c r="D5" s="21"/>
    </row>
    <row r="6" spans="1:10" x14ac:dyDescent="0.3">
      <c r="A6" s="22" t="s">
        <v>27</v>
      </c>
      <c r="B6" s="20">
        <v>1623</v>
      </c>
      <c r="C6" s="28"/>
      <c r="D6" s="10"/>
      <c r="E6" s="38"/>
    </row>
    <row r="7" spans="1:10" x14ac:dyDescent="0.3">
      <c r="A7" s="22" t="s">
        <v>28</v>
      </c>
      <c r="B7" s="20">
        <f>B8-111</f>
        <v>2788</v>
      </c>
      <c r="C7" s="29">
        <f>B7/B5</f>
        <v>0.96171093480510517</v>
      </c>
      <c r="D7" s="10"/>
      <c r="E7" s="40"/>
    </row>
    <row r="8" spans="1:10" ht="29.4" thickBot="1" x14ac:dyDescent="0.35">
      <c r="A8" s="22" t="s">
        <v>29</v>
      </c>
      <c r="B8" s="20">
        <v>2899</v>
      </c>
      <c r="C8" s="29">
        <f>B8/B5</f>
        <v>1</v>
      </c>
      <c r="D8" s="11"/>
      <c r="E8" s="38"/>
    </row>
    <row r="9" spans="1:10" ht="42" thickBot="1" x14ac:dyDescent="0.35">
      <c r="A9" s="26"/>
      <c r="B9" s="12"/>
      <c r="C9" s="27" t="s">
        <v>88</v>
      </c>
      <c r="D9" s="27" t="s">
        <v>89</v>
      </c>
      <c r="E9" s="40"/>
      <c r="G9" s="164"/>
      <c r="H9" s="165"/>
      <c r="I9" s="165"/>
      <c r="J9" s="166"/>
    </row>
    <row r="10" spans="1:10" ht="15.6" x14ac:dyDescent="0.3">
      <c r="A10" s="24" t="s">
        <v>30</v>
      </c>
      <c r="B10" s="20">
        <f>B11+B12</f>
        <v>16.53</v>
      </c>
      <c r="C10" s="20">
        <v>7</v>
      </c>
      <c r="D10" s="20">
        <v>7</v>
      </c>
      <c r="E10" s="38"/>
    </row>
    <row r="11" spans="1:10" x14ac:dyDescent="0.3">
      <c r="A11" s="22" t="s">
        <v>31</v>
      </c>
      <c r="B11" s="20">
        <v>13.54</v>
      </c>
      <c r="C11" s="20">
        <v>7</v>
      </c>
      <c r="D11" s="20">
        <v>4</v>
      </c>
      <c r="E11" s="38"/>
    </row>
    <row r="12" spans="1:10" x14ac:dyDescent="0.3">
      <c r="A12" s="22" t="s">
        <v>32</v>
      </c>
      <c r="B12" s="20">
        <v>2.99</v>
      </c>
      <c r="C12" s="20">
        <v>0</v>
      </c>
      <c r="D12" s="20">
        <v>2.64</v>
      </c>
      <c r="E12" s="38"/>
    </row>
    <row r="13" spans="1:10" ht="15.6" x14ac:dyDescent="0.3">
      <c r="A13" s="25" t="s">
        <v>33</v>
      </c>
      <c r="B13" s="20">
        <v>2</v>
      </c>
      <c r="C13" s="28"/>
      <c r="D13" s="28"/>
      <c r="E13" s="38"/>
    </row>
    <row r="14" spans="1:10" x14ac:dyDescent="0.3">
      <c r="A14" s="18" t="s">
        <v>34</v>
      </c>
      <c r="B14" s="20">
        <v>1</v>
      </c>
      <c r="C14" s="28"/>
      <c r="D14" s="28"/>
      <c r="E14" s="38"/>
    </row>
    <row r="15" spans="1:10" x14ac:dyDescent="0.3">
      <c r="A15" s="23" t="s">
        <v>35</v>
      </c>
      <c r="B15" s="20">
        <v>1</v>
      </c>
      <c r="C15" s="28"/>
      <c r="D15" s="28"/>
      <c r="E15" s="38"/>
    </row>
    <row r="16" spans="1:10" ht="33" customHeight="1" x14ac:dyDescent="0.3">
      <c r="A16" s="24" t="s">
        <v>77</v>
      </c>
      <c r="B16" s="111">
        <v>120</v>
      </c>
      <c r="C16" s="167" t="s">
        <v>178</v>
      </c>
      <c r="D16" s="168"/>
    </row>
    <row r="17" spans="1:8" ht="15.6" x14ac:dyDescent="0.3">
      <c r="A17" s="24" t="s">
        <v>128</v>
      </c>
      <c r="B17" s="111">
        <v>24</v>
      </c>
      <c r="C17" s="41"/>
      <c r="D17" s="41"/>
      <c r="E17" s="40"/>
    </row>
    <row r="18" spans="1:8" ht="59.25" customHeight="1" x14ac:dyDescent="0.3">
      <c r="A18" s="30" t="s">
        <v>90</v>
      </c>
      <c r="B18" s="20">
        <v>0</v>
      </c>
      <c r="C18" s="167" t="s">
        <v>180</v>
      </c>
      <c r="D18" s="168"/>
    </row>
    <row r="19" spans="1:8" ht="72.75" customHeight="1" x14ac:dyDescent="0.3">
      <c r="A19" s="30" t="s">
        <v>135</v>
      </c>
      <c r="B19" s="116">
        <v>0</v>
      </c>
      <c r="C19" s="167" t="s">
        <v>179</v>
      </c>
      <c r="D19" s="168"/>
    </row>
    <row r="20" spans="1:8" ht="54.6" customHeight="1" x14ac:dyDescent="0.3">
      <c r="A20" s="30" t="s">
        <v>83</v>
      </c>
      <c r="B20" s="82" t="s">
        <v>159</v>
      </c>
      <c r="C20" s="167" t="s">
        <v>175</v>
      </c>
      <c r="D20" s="168"/>
    </row>
    <row r="21" spans="1:8" ht="31.2" x14ac:dyDescent="0.3">
      <c r="A21" s="30" t="s">
        <v>84</v>
      </c>
      <c r="B21" s="83">
        <v>273950</v>
      </c>
      <c r="C21" s="28"/>
      <c r="D21" s="28"/>
    </row>
    <row r="22" spans="1:8" ht="109.2" x14ac:dyDescent="0.3">
      <c r="A22" s="30" t="s">
        <v>97</v>
      </c>
      <c r="B22" s="81" t="s">
        <v>158</v>
      </c>
      <c r="C22" s="28"/>
      <c r="D22" s="28"/>
    </row>
    <row r="23" spans="1:8" ht="15.6" x14ac:dyDescent="0.3">
      <c r="A23" s="161" t="s">
        <v>66</v>
      </c>
      <c r="B23" s="161"/>
      <c r="C23" s="161"/>
      <c r="D23" s="161"/>
    </row>
    <row r="24" spans="1:8" ht="31.2" x14ac:dyDescent="0.3">
      <c r="A24" s="24" t="s">
        <v>67</v>
      </c>
      <c r="B24" s="20">
        <f>3039-73</f>
        <v>2966</v>
      </c>
      <c r="C24" s="28"/>
      <c r="D24" s="21"/>
    </row>
    <row r="25" spans="1:8" x14ac:dyDescent="0.3">
      <c r="A25" s="22" t="s">
        <v>27</v>
      </c>
      <c r="B25" s="20">
        <v>1381</v>
      </c>
      <c r="C25" s="28"/>
      <c r="D25" s="10"/>
    </row>
    <row r="26" spans="1:8" x14ac:dyDescent="0.3">
      <c r="A26" s="22" t="s">
        <v>28</v>
      </c>
      <c r="B26" s="20">
        <v>2966</v>
      </c>
      <c r="C26" s="29">
        <f>B26/B24</f>
        <v>1</v>
      </c>
      <c r="D26" s="10"/>
    </row>
    <row r="27" spans="1:8" ht="28.8" x14ac:dyDescent="0.3">
      <c r="A27" s="22" t="s">
        <v>29</v>
      </c>
      <c r="B27" s="20">
        <v>2966</v>
      </c>
      <c r="C27" s="29">
        <f>B27/B24</f>
        <v>1</v>
      </c>
      <c r="D27" s="11"/>
    </row>
    <row r="28" spans="1:8" ht="41.4" x14ac:dyDescent="0.3">
      <c r="A28" s="26"/>
      <c r="B28" s="12"/>
      <c r="C28" s="27" t="s">
        <v>88</v>
      </c>
      <c r="D28" s="27" t="s">
        <v>89</v>
      </c>
      <c r="E28" s="40"/>
    </row>
    <row r="29" spans="1:8" ht="19.2" customHeight="1" x14ac:dyDescent="0.3">
      <c r="A29" s="24" t="s">
        <v>68</v>
      </c>
      <c r="B29" s="111">
        <v>17.55</v>
      </c>
      <c r="C29" s="111">
        <v>3</v>
      </c>
      <c r="D29" s="111">
        <v>8</v>
      </c>
    </row>
    <row r="30" spans="1:8" ht="19.2" customHeight="1" x14ac:dyDescent="0.3">
      <c r="A30" s="24" t="s">
        <v>77</v>
      </c>
      <c r="B30" s="111">
        <v>18</v>
      </c>
      <c r="C30" s="41"/>
      <c r="D30" s="42"/>
      <c r="E30" s="43"/>
    </row>
    <row r="31" spans="1:8" ht="37.200000000000003" customHeight="1" x14ac:dyDescent="0.3">
      <c r="A31" s="24" t="s">
        <v>129</v>
      </c>
      <c r="B31" s="121">
        <v>13</v>
      </c>
      <c r="C31" s="41"/>
      <c r="D31" s="42"/>
      <c r="E31" s="43" t="s">
        <v>183</v>
      </c>
    </row>
    <row r="32" spans="1:8" ht="61.2" customHeight="1" x14ac:dyDescent="0.3">
      <c r="A32" s="39" t="s">
        <v>72</v>
      </c>
      <c r="B32" s="32" t="s">
        <v>38</v>
      </c>
      <c r="C32" s="32" t="s">
        <v>39</v>
      </c>
      <c r="D32" s="32" t="s">
        <v>41</v>
      </c>
      <c r="E32" s="32" t="s">
        <v>69</v>
      </c>
      <c r="F32" s="32" t="s">
        <v>42</v>
      </c>
      <c r="G32" s="32" t="s">
        <v>56</v>
      </c>
      <c r="H32" s="32" t="s">
        <v>74</v>
      </c>
    </row>
    <row r="33" spans="1:9" x14ac:dyDescent="0.3">
      <c r="A33" s="107" t="s">
        <v>160</v>
      </c>
      <c r="B33" s="87" t="s">
        <v>181</v>
      </c>
      <c r="C33" s="87" t="s">
        <v>163</v>
      </c>
      <c r="D33" s="87" t="s">
        <v>165</v>
      </c>
      <c r="E33" s="89">
        <v>117413</v>
      </c>
      <c r="F33" s="118" t="s">
        <v>170</v>
      </c>
      <c r="G33" s="118">
        <v>0.1</v>
      </c>
      <c r="H33" s="87">
        <v>31107</v>
      </c>
      <c r="I33" t="s">
        <v>182</v>
      </c>
    </row>
    <row r="34" spans="1:9" x14ac:dyDescent="0.3">
      <c r="A34" s="107"/>
      <c r="B34" s="87"/>
      <c r="C34" s="87"/>
      <c r="D34" s="87"/>
      <c r="E34" s="89"/>
      <c r="F34" s="87"/>
      <c r="G34" s="87"/>
      <c r="H34" s="87"/>
    </row>
    <row r="35" spans="1:9" x14ac:dyDescent="0.3">
      <c r="A35" s="35" t="s">
        <v>70</v>
      </c>
      <c r="B35" s="87"/>
      <c r="C35" s="87"/>
      <c r="D35" s="87"/>
      <c r="E35" s="87"/>
      <c r="F35" s="87"/>
      <c r="G35" s="87"/>
      <c r="H35" s="87"/>
    </row>
    <row r="36" spans="1:9" ht="57.6" x14ac:dyDescent="0.3">
      <c r="A36" s="39" t="s">
        <v>76</v>
      </c>
      <c r="B36" s="32" t="s">
        <v>38</v>
      </c>
      <c r="C36" s="32" t="s">
        <v>39</v>
      </c>
      <c r="D36" s="32" t="s">
        <v>41</v>
      </c>
      <c r="E36" s="32" t="s">
        <v>78</v>
      </c>
      <c r="F36" s="32" t="s">
        <v>42</v>
      </c>
      <c r="G36" s="32" t="s">
        <v>56</v>
      </c>
      <c r="H36" s="32" t="s">
        <v>75</v>
      </c>
    </row>
    <row r="37" spans="1:9" x14ac:dyDescent="0.3">
      <c r="A37" s="107" t="s">
        <v>160</v>
      </c>
      <c r="B37" s="87" t="s">
        <v>181</v>
      </c>
      <c r="C37" s="87" t="s">
        <v>163</v>
      </c>
      <c r="D37" s="87" t="s">
        <v>168</v>
      </c>
      <c r="E37" s="89">
        <v>103878</v>
      </c>
      <c r="F37" s="118">
        <v>0.05</v>
      </c>
      <c r="G37" s="118">
        <v>0.1</v>
      </c>
      <c r="H37" s="87"/>
    </row>
    <row r="38" spans="1:9" x14ac:dyDescent="0.3">
      <c r="A38" s="107"/>
      <c r="B38" s="87"/>
      <c r="C38" s="87"/>
      <c r="D38" s="87"/>
      <c r="E38" s="87"/>
      <c r="F38" s="87"/>
      <c r="G38" s="87"/>
      <c r="H38" s="87"/>
    </row>
    <row r="39" spans="1:9" x14ac:dyDescent="0.3">
      <c r="A39" s="35" t="s">
        <v>70</v>
      </c>
      <c r="B39" s="87"/>
      <c r="C39" s="87"/>
      <c r="D39" s="87"/>
      <c r="E39" s="87"/>
      <c r="F39" s="87"/>
      <c r="G39" s="87"/>
      <c r="H39" s="87"/>
    </row>
    <row r="40" spans="1:9" ht="57.6" x14ac:dyDescent="0.3">
      <c r="A40" s="39" t="s">
        <v>71</v>
      </c>
      <c r="B40" s="32" t="s">
        <v>38</v>
      </c>
      <c r="C40" s="32" t="s">
        <v>39</v>
      </c>
      <c r="D40" s="32" t="s">
        <v>73</v>
      </c>
      <c r="E40" s="32" t="s">
        <v>42</v>
      </c>
      <c r="F40" s="32" t="s">
        <v>56</v>
      </c>
      <c r="G40" s="32" t="s">
        <v>79</v>
      </c>
    </row>
    <row r="41" spans="1:9" x14ac:dyDescent="0.3">
      <c r="A41" s="107" t="s">
        <v>160</v>
      </c>
      <c r="B41" s="87" t="s">
        <v>181</v>
      </c>
      <c r="C41" s="87" t="s">
        <v>163</v>
      </c>
      <c r="D41" s="87" t="s">
        <v>162</v>
      </c>
      <c r="E41" s="118">
        <v>0.05</v>
      </c>
      <c r="F41" s="118">
        <v>0.1</v>
      </c>
      <c r="G41" s="87"/>
      <c r="H41" s="33"/>
    </row>
    <row r="42" spans="1:9" x14ac:dyDescent="0.3">
      <c r="A42" s="107"/>
      <c r="B42" s="87"/>
      <c r="C42" s="87"/>
      <c r="D42" s="87"/>
      <c r="E42" s="87"/>
      <c r="F42" s="87"/>
      <c r="G42" s="87"/>
      <c r="H42" s="33"/>
    </row>
    <row r="43" spans="1:9" x14ac:dyDescent="0.3">
      <c r="A43" s="35" t="s">
        <v>70</v>
      </c>
      <c r="B43" s="87"/>
      <c r="C43" s="87"/>
      <c r="D43" s="87"/>
      <c r="E43" s="87"/>
      <c r="F43" s="87"/>
      <c r="G43" s="87"/>
      <c r="H43" s="33"/>
    </row>
    <row r="44" spans="1:9" x14ac:dyDescent="0.3">
      <c r="H44" s="4"/>
    </row>
  </sheetData>
  <mergeCells count="8">
    <mergeCell ref="A23:D23"/>
    <mergeCell ref="B1:D1"/>
    <mergeCell ref="A3:D3"/>
    <mergeCell ref="G9:J9"/>
    <mergeCell ref="C16:D16"/>
    <mergeCell ref="C18:D18"/>
    <mergeCell ref="C19:D19"/>
    <mergeCell ref="C20:D20"/>
  </mergeCells>
  <pageMargins left="0.7" right="0.7" top="0.75" bottom="0.75" header="0.3" footer="0.3"/>
  <pageSetup paperSize="9" scale="3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9"/>
  <sheetViews>
    <sheetView tabSelected="1" view="pageBreakPreview" zoomScale="60" zoomScaleNormal="90" workbookViewId="0">
      <selection activeCell="F13" sqref="F13"/>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23.21875" customWidth="1"/>
    <col min="12" max="12" width="42.44140625" customWidth="1"/>
    <col min="13" max="13" width="22.5546875" customWidth="1"/>
  </cols>
  <sheetData>
    <row r="1" spans="1:12" ht="49.5" customHeight="1" thickBot="1" x14ac:dyDescent="0.35">
      <c r="A1" s="7" t="s">
        <v>134</v>
      </c>
      <c r="B1" s="154" t="str">
        <f>Ūdenssaimniec_ESOŠS_VĒRTĒJUMS!B1</f>
        <v>BROCĒNI</v>
      </c>
      <c r="C1" s="155"/>
      <c r="D1" s="155"/>
      <c r="E1" s="53"/>
      <c r="F1" s="40"/>
    </row>
    <row r="2" spans="1:12" ht="21.75" customHeight="1" x14ac:dyDescent="0.3">
      <c r="A2" s="5"/>
      <c r="B2" s="6"/>
      <c r="C2" s="6"/>
      <c r="D2" s="6"/>
      <c r="E2" s="6"/>
    </row>
    <row r="3" spans="1:12" s="4" customFormat="1" ht="18" customHeight="1" x14ac:dyDescent="0.3">
      <c r="A3" s="156" t="s">
        <v>36</v>
      </c>
      <c r="B3" s="156"/>
      <c r="C3" s="156"/>
      <c r="D3" s="156"/>
      <c r="E3" s="127"/>
    </row>
    <row r="4" spans="1:12" ht="29.4" customHeight="1" x14ac:dyDescent="0.3">
      <c r="A4" s="37" t="s">
        <v>44</v>
      </c>
      <c r="B4" s="20">
        <v>96843</v>
      </c>
      <c r="C4" s="28"/>
      <c r="D4" s="21"/>
      <c r="E4" s="54"/>
    </row>
    <row r="5" spans="1:12" ht="28.8" x14ac:dyDescent="0.3">
      <c r="A5" s="22" t="s">
        <v>37</v>
      </c>
      <c r="B5" s="20">
        <v>73593</v>
      </c>
      <c r="C5" s="31">
        <f>B5/B4</f>
        <v>0.75992069638487036</v>
      </c>
      <c r="D5" s="10"/>
      <c r="E5" s="90"/>
    </row>
    <row r="6" spans="1:12" ht="28.8" x14ac:dyDescent="0.3">
      <c r="A6" s="22" t="s">
        <v>85</v>
      </c>
      <c r="B6" s="20">
        <v>687.6</v>
      </c>
      <c r="C6" s="29">
        <f>B6/B4</f>
        <v>7.1001517920758345E-3</v>
      </c>
      <c r="D6" s="10"/>
      <c r="E6" s="90"/>
      <c r="F6" s="40"/>
    </row>
    <row r="7" spans="1:12" ht="43.2" x14ac:dyDescent="0.3">
      <c r="A7" s="44" t="s">
        <v>92</v>
      </c>
      <c r="B7" s="32" t="s">
        <v>38</v>
      </c>
      <c r="C7" s="32" t="s">
        <v>39</v>
      </c>
      <c r="D7" s="32" t="s">
        <v>41</v>
      </c>
      <c r="E7" s="32" t="s">
        <v>130</v>
      </c>
      <c r="F7" s="32" t="s">
        <v>43</v>
      </c>
      <c r="G7" s="32" t="s">
        <v>42</v>
      </c>
      <c r="H7" s="32" t="s">
        <v>56</v>
      </c>
      <c r="I7" s="32" t="s">
        <v>45</v>
      </c>
      <c r="J7" s="32" t="s">
        <v>54</v>
      </c>
      <c r="K7" s="32" t="s">
        <v>55</v>
      </c>
    </row>
    <row r="8" spans="1:12" s="34" customFormat="1" ht="64.8" customHeight="1" x14ac:dyDescent="0.3">
      <c r="A8" s="84" t="s">
        <v>161</v>
      </c>
      <c r="B8" s="87" t="s">
        <v>172</v>
      </c>
      <c r="C8" s="87" t="s">
        <v>167</v>
      </c>
      <c r="D8" s="87" t="s">
        <v>166</v>
      </c>
      <c r="E8" s="87" t="s">
        <v>169</v>
      </c>
      <c r="F8" s="87">
        <v>117413</v>
      </c>
      <c r="G8" s="118">
        <v>0.05</v>
      </c>
      <c r="H8" s="118">
        <v>0.1</v>
      </c>
      <c r="I8" s="87">
        <v>180629</v>
      </c>
      <c r="J8" s="115">
        <v>99.5</v>
      </c>
      <c r="K8" s="119" t="s">
        <v>173</v>
      </c>
      <c r="L8" s="92"/>
    </row>
    <row r="9" spans="1:12" s="34" customFormat="1" x14ac:dyDescent="0.3">
      <c r="A9" s="35" t="s">
        <v>46</v>
      </c>
      <c r="B9" s="87"/>
      <c r="C9" s="87"/>
      <c r="D9" s="87"/>
      <c r="E9" s="87"/>
      <c r="F9" s="87"/>
      <c r="G9" s="87"/>
      <c r="H9" s="87"/>
      <c r="I9" s="87"/>
      <c r="J9" s="86"/>
      <c r="K9" s="86"/>
    </row>
    <row r="10" spans="1:12" s="34" customFormat="1" x14ac:dyDescent="0.3">
      <c r="A10" s="35" t="s">
        <v>47</v>
      </c>
      <c r="B10" s="87"/>
      <c r="C10" s="87"/>
      <c r="D10" s="87"/>
      <c r="E10" s="87"/>
      <c r="F10" s="87"/>
      <c r="G10" s="87"/>
      <c r="H10" s="87"/>
      <c r="I10" s="87"/>
      <c r="J10" s="86"/>
      <c r="K10" s="86"/>
    </row>
    <row r="11" spans="1:12" s="34" customFormat="1" ht="77.400000000000006" customHeight="1" x14ac:dyDescent="0.3">
      <c r="A11" s="59" t="s">
        <v>137</v>
      </c>
      <c r="B11" s="172" t="s">
        <v>174</v>
      </c>
      <c r="C11" s="173"/>
      <c r="D11" s="33"/>
      <c r="E11" s="33"/>
      <c r="F11" s="33"/>
      <c r="G11" s="33"/>
      <c r="H11" s="33"/>
      <c r="I11" s="33"/>
      <c r="J11" s="57"/>
      <c r="K11" s="57"/>
    </row>
    <row r="12" spans="1:12" s="34" customFormat="1" x14ac:dyDescent="0.3">
      <c r="A12" s="33"/>
      <c r="B12" s="33"/>
      <c r="C12" s="33"/>
      <c r="D12" s="33"/>
      <c r="E12" s="33"/>
      <c r="F12" s="33"/>
      <c r="G12" s="33"/>
      <c r="H12" s="33"/>
      <c r="I12" s="33"/>
      <c r="J12" s="57"/>
      <c r="K12" s="57"/>
    </row>
    <row r="13" spans="1:12" ht="46.95" customHeight="1" x14ac:dyDescent="0.3">
      <c r="A13" s="32" t="s">
        <v>40</v>
      </c>
      <c r="B13" s="32" t="s">
        <v>80</v>
      </c>
      <c r="C13" s="32" t="s">
        <v>131</v>
      </c>
      <c r="D13" s="32" t="s">
        <v>48</v>
      </c>
      <c r="E13" s="33"/>
      <c r="F13" s="34"/>
    </row>
    <row r="14" spans="1:12" x14ac:dyDescent="0.3">
      <c r="A14" s="169" t="s">
        <v>161</v>
      </c>
      <c r="B14" s="36" t="s">
        <v>49</v>
      </c>
      <c r="C14" s="85">
        <v>288.8</v>
      </c>
      <c r="D14" s="85">
        <v>4.2</v>
      </c>
      <c r="E14" s="91"/>
      <c r="F14" s="34"/>
    </row>
    <row r="15" spans="1:12" x14ac:dyDescent="0.3">
      <c r="A15" s="170"/>
      <c r="B15" s="36" t="s">
        <v>50</v>
      </c>
      <c r="C15" s="85">
        <v>602</v>
      </c>
      <c r="D15" s="85">
        <v>27.5</v>
      </c>
      <c r="E15" s="55"/>
      <c r="F15" s="34"/>
    </row>
    <row r="16" spans="1:12" x14ac:dyDescent="0.3">
      <c r="A16" s="170"/>
      <c r="B16" s="36" t="s">
        <v>51</v>
      </c>
      <c r="C16" s="85">
        <v>238</v>
      </c>
      <c r="D16" s="85">
        <v>4.2</v>
      </c>
      <c r="E16" s="55"/>
      <c r="F16" s="34"/>
    </row>
    <row r="17" spans="1:6" x14ac:dyDescent="0.3">
      <c r="A17" s="170"/>
      <c r="B17" s="36" t="s">
        <v>52</v>
      </c>
      <c r="C17" s="85">
        <v>97.3</v>
      </c>
      <c r="D17" s="85">
        <v>12.3</v>
      </c>
      <c r="E17" s="55"/>
      <c r="F17" s="34"/>
    </row>
    <row r="18" spans="1:6" x14ac:dyDescent="0.3">
      <c r="A18" s="170"/>
      <c r="B18" s="36" t="s">
        <v>53</v>
      </c>
      <c r="C18" s="85">
        <v>10.1</v>
      </c>
      <c r="D18" s="85">
        <v>0.6</v>
      </c>
      <c r="E18" s="55"/>
      <c r="F18" s="34"/>
    </row>
    <row r="19" spans="1:6" ht="28.8" x14ac:dyDescent="0.3">
      <c r="A19" s="171"/>
      <c r="B19" s="117" t="s">
        <v>132</v>
      </c>
      <c r="C19" s="88"/>
      <c r="D19" s="28"/>
      <c r="E19" s="91"/>
      <c r="F19" s="34"/>
    </row>
  </sheetData>
  <mergeCells count="4">
    <mergeCell ref="B1:D1"/>
    <mergeCell ref="A3:D3"/>
    <mergeCell ref="A14:A19"/>
    <mergeCell ref="B11:C11"/>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F17" sqref="F17"/>
    </sheetView>
  </sheetViews>
  <sheetFormatPr defaultColWidth="9.109375" defaultRowHeight="14.4" x14ac:dyDescent="0.3"/>
  <cols>
    <col min="1" max="1" width="53.44140625" style="104" customWidth="1"/>
    <col min="2" max="2" width="42.6640625" style="106" customWidth="1"/>
    <col min="3" max="3" width="24.44140625" style="95" customWidth="1"/>
    <col min="4" max="4" width="18" style="95" customWidth="1"/>
    <col min="5" max="6" width="16.33203125" style="95" customWidth="1"/>
    <col min="7" max="7" width="14.33203125" style="95" customWidth="1"/>
    <col min="8" max="8" width="12.6640625" style="95" customWidth="1"/>
    <col min="9" max="9" width="11.44140625" style="95" customWidth="1"/>
    <col min="10" max="10" width="42.44140625" style="95" customWidth="1"/>
    <col min="11" max="11" width="22.5546875" style="95" customWidth="1"/>
    <col min="12" max="16384" width="9.109375" style="95"/>
  </cols>
  <sheetData>
    <row r="1" spans="1:4" ht="49.5" customHeight="1" thickBot="1" x14ac:dyDescent="0.35">
      <c r="A1" s="7" t="s">
        <v>134</v>
      </c>
      <c r="B1" s="174" t="str">
        <f>Ūdenssaimniec_ESOŠS_VĒRTĒJUMS!B1</f>
        <v>BROCĒNI</v>
      </c>
      <c r="C1" s="175"/>
      <c r="D1" s="68"/>
    </row>
    <row r="2" spans="1:4" ht="21.75" customHeight="1" x14ac:dyDescent="0.3">
      <c r="A2" s="5"/>
      <c r="B2" s="96"/>
      <c r="C2" s="97"/>
    </row>
    <row r="3" spans="1:4" s="98" customFormat="1" ht="18" customHeight="1" x14ac:dyDescent="0.3">
      <c r="A3" s="156" t="s">
        <v>60</v>
      </c>
      <c r="B3" s="156"/>
      <c r="C3" s="156"/>
    </row>
    <row r="4" spans="1:4" s="71" customFormat="1" ht="30" customHeight="1" x14ac:dyDescent="0.3">
      <c r="A4" s="69" t="s">
        <v>58</v>
      </c>
      <c r="B4" s="70" t="s">
        <v>142</v>
      </c>
      <c r="C4" s="99"/>
    </row>
    <row r="5" spans="1:4" s="71" customFormat="1" ht="30" customHeight="1" x14ac:dyDescent="0.3">
      <c r="A5" s="69" t="s">
        <v>59</v>
      </c>
      <c r="B5" s="124">
        <v>1004739</v>
      </c>
      <c r="C5" s="99"/>
    </row>
    <row r="6" spans="1:4" s="71" customFormat="1" ht="48" customHeight="1" x14ac:dyDescent="0.3">
      <c r="A6" s="69" t="s">
        <v>150</v>
      </c>
      <c r="B6" s="125">
        <v>413337</v>
      </c>
      <c r="C6" s="99"/>
      <c r="D6" s="72"/>
    </row>
    <row r="7" spans="1:4" s="71" customFormat="1" ht="30" customHeight="1" x14ac:dyDescent="0.3">
      <c r="A7" s="69" t="s">
        <v>151</v>
      </c>
      <c r="B7" s="125">
        <v>116063</v>
      </c>
      <c r="C7" s="99"/>
      <c r="D7" s="72"/>
    </row>
    <row r="8" spans="1:4" s="71" customFormat="1" ht="28.8" x14ac:dyDescent="0.3">
      <c r="A8" s="69" t="s">
        <v>81</v>
      </c>
      <c r="B8" s="126">
        <v>1</v>
      </c>
      <c r="C8" s="99"/>
      <c r="D8" s="72"/>
    </row>
    <row r="9" spans="1:4" s="71" customFormat="1" x14ac:dyDescent="0.3">
      <c r="A9" s="73"/>
      <c r="B9" s="100"/>
      <c r="C9" s="101"/>
      <c r="D9" s="72"/>
    </row>
    <row r="10" spans="1:4" ht="29.4" customHeight="1" x14ac:dyDescent="0.3">
      <c r="A10" s="74" t="s">
        <v>57</v>
      </c>
      <c r="B10" s="125" t="s">
        <v>146</v>
      </c>
      <c r="C10" s="99"/>
      <c r="D10" s="75"/>
    </row>
    <row r="11" spans="1:4" x14ac:dyDescent="0.3">
      <c r="A11" s="22" t="s">
        <v>152</v>
      </c>
      <c r="B11" s="125" t="s">
        <v>149</v>
      </c>
      <c r="C11" s="102" t="e">
        <f>B11/B10</f>
        <v>#VALUE!</v>
      </c>
    </row>
    <row r="12" spans="1:4" x14ac:dyDescent="0.3">
      <c r="A12" s="22" t="s">
        <v>153</v>
      </c>
      <c r="B12" s="125" t="s">
        <v>149</v>
      </c>
      <c r="C12" s="103" t="e">
        <f>B12/B10</f>
        <v>#VALUE!</v>
      </c>
    </row>
    <row r="13" spans="1:4" s="104" customFormat="1" ht="39" customHeight="1" x14ac:dyDescent="0.3">
      <c r="A13" s="76" t="s">
        <v>133</v>
      </c>
      <c r="B13" s="129" t="s">
        <v>145</v>
      </c>
      <c r="C13" s="128" t="s">
        <v>190</v>
      </c>
    </row>
    <row r="14" spans="1:4" x14ac:dyDescent="0.3">
      <c r="A14" s="77" t="s">
        <v>154</v>
      </c>
      <c r="B14" s="125">
        <v>137235.76999999999</v>
      </c>
      <c r="C14" s="99"/>
    </row>
    <row r="15" spans="1:4" x14ac:dyDescent="0.3">
      <c r="A15" s="78" t="s">
        <v>155</v>
      </c>
      <c r="B15" s="130">
        <v>44018</v>
      </c>
      <c r="C15" s="99"/>
    </row>
    <row r="16" spans="1:4" ht="57.6" x14ac:dyDescent="0.3">
      <c r="A16" s="94" t="s">
        <v>64</v>
      </c>
      <c r="B16" s="93" t="s">
        <v>147</v>
      </c>
      <c r="C16" s="105"/>
      <c r="D16" s="75"/>
    </row>
    <row r="17" spans="1:4" ht="86.4" x14ac:dyDescent="0.3">
      <c r="A17" s="94" t="s">
        <v>24</v>
      </c>
      <c r="B17" s="120" t="s">
        <v>176</v>
      </c>
      <c r="C17" s="105"/>
    </row>
    <row r="18" spans="1:4" ht="43.2" x14ac:dyDescent="0.3">
      <c r="A18" s="79" t="s">
        <v>86</v>
      </c>
      <c r="B18" s="120" t="s">
        <v>177</v>
      </c>
      <c r="C18" s="105"/>
      <c r="D18" s="68"/>
    </row>
    <row r="19" spans="1:4" ht="15.6" customHeight="1" x14ac:dyDescent="0.3">
      <c r="A19" s="176" t="s">
        <v>61</v>
      </c>
      <c r="B19" s="177"/>
      <c r="C19" s="176"/>
    </row>
    <row r="20" spans="1:4" x14ac:dyDescent="0.3">
      <c r="A20" s="74" t="s">
        <v>62</v>
      </c>
      <c r="B20" s="131" t="s">
        <v>144</v>
      </c>
      <c r="C20" s="99"/>
    </row>
    <row r="21" spans="1:4" x14ac:dyDescent="0.3">
      <c r="A21" s="77" t="s">
        <v>156</v>
      </c>
      <c r="B21" s="125">
        <v>113000</v>
      </c>
      <c r="C21" s="99"/>
    </row>
    <row r="22" spans="1:4" x14ac:dyDescent="0.3">
      <c r="A22" s="77" t="s">
        <v>157</v>
      </c>
      <c r="B22" s="125">
        <v>35391</v>
      </c>
      <c r="C22" s="99"/>
    </row>
    <row r="23" spans="1:4" ht="57.6" x14ac:dyDescent="0.3">
      <c r="A23" s="76" t="s">
        <v>63</v>
      </c>
      <c r="B23" s="93" t="s">
        <v>148</v>
      </c>
      <c r="C23" s="99"/>
    </row>
    <row r="24" spans="1:4" ht="86.4" x14ac:dyDescent="0.3">
      <c r="A24" s="76" t="s">
        <v>24</v>
      </c>
      <c r="B24" s="120" t="s">
        <v>176</v>
      </c>
      <c r="C24" s="99"/>
    </row>
    <row r="25" spans="1:4" ht="43.2" x14ac:dyDescent="0.3">
      <c r="A25" s="80" t="s">
        <v>65</v>
      </c>
      <c r="B25" s="120" t="s">
        <v>177</v>
      </c>
      <c r="C25" s="99"/>
    </row>
    <row r="26" spans="1:4" x14ac:dyDescent="0.3">
      <c r="A26" s="68"/>
    </row>
  </sheetData>
  <mergeCells count="3">
    <mergeCell ref="B1:C1"/>
    <mergeCell ref="A3:C3"/>
    <mergeCell ref="A19:C19"/>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2020-03-20T09:21:19Z</dcterms:modified>
</cp:coreProperties>
</file>