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69D0C96E-C2C5-49AC-93EB-5DEE35B6A92B}" xr6:coauthVersionLast="45" xr6:coauthVersionMax="45" xr10:uidLastSave="{00000000-0000-0000-0000-000000000000}"/>
  <bookViews>
    <workbookView xWindow="-108" yWindow="-108" windowWidth="23256" windowHeight="12576" tabRatio="795" xr2:uid="{00000000-000D-0000-FFFF-FFFF00000000}"/>
  </bookViews>
  <sheets>
    <sheet name="1. Investiciju_plans_POST2020" sheetId="1" r:id="rId1"/>
    <sheet name="2 Par aglo. un dec.kan." sheetId="11" r:id="rId2"/>
    <sheet name="3.Ūdenssaimniec_ESOŠS_VĒRTĒJUMS" sheetId="12" r:id="rId3"/>
    <sheet name="4. NAI_esošais_vērtējums" sheetId="13" r:id="rId4"/>
    <sheet name="5. Ekonomiskais_novērtējums" sheetId="14" r:id="rId5"/>
  </sheets>
  <externalReferences>
    <externalReference r:id="rId6"/>
  </externalReferences>
  <definedNames>
    <definedName name="_123" localSheetId="4">#REF!</definedName>
    <definedName name="_123">#REF!</definedName>
    <definedName name="_2004.gads" localSheetId="3">#REF!</definedName>
    <definedName name="_2004.gads" localSheetId="4">#REF!</definedName>
    <definedName name="_2004.gads">#REF!</definedName>
    <definedName name="_2005.gads" localSheetId="3">#REF!</definedName>
    <definedName name="_2005.gads" localSheetId="4">#REF!</definedName>
    <definedName name="_2005.gads">#REF!</definedName>
    <definedName name="_2006.gads" localSheetId="3">#REF!</definedName>
    <definedName name="_2006.gads" localSheetId="4">#REF!</definedName>
    <definedName name="_2006.gads">#REF!</definedName>
    <definedName name="_2007.gads" localSheetId="3">#REF!</definedName>
    <definedName name="_2007.gads" localSheetId="4">#REF!</definedName>
    <definedName name="_2007.gads">#REF!</definedName>
    <definedName name="_2008.gads" localSheetId="3">#REF!</definedName>
    <definedName name="_2008.gads" localSheetId="4">#REF!</definedName>
    <definedName name="_2008.gads">#REF!</definedName>
    <definedName name="_2014" localSheetId="4">#REF!</definedName>
    <definedName name="_2014">#REF!</definedName>
    <definedName name="abc" localSheetId="4">#REF!</definedName>
    <definedName name="abc">#REF!</definedName>
    <definedName name="AKZ_Angebot" localSheetId="4">#REF!</definedName>
    <definedName name="AKZ_Angebot">#REF!</definedName>
    <definedName name="AKZ_Auftrag" localSheetId="4">#REF!</definedName>
    <definedName name="AKZ_Auftrag">#REF!</definedName>
    <definedName name="Ang._Datum" localSheetId="4">#REF!</definedName>
    <definedName name="Ang._Datum">#REF!</definedName>
    <definedName name="Auftr._Datum" localSheetId="4">#REF!</definedName>
    <definedName name="Auftr._Datum">#REF!</definedName>
    <definedName name="Bearbeiter" localSheetId="4">#REF!</definedName>
    <definedName name="Bearbeiter">#REF!</definedName>
    <definedName name="bum">'[1]Atalgojumi(G)'!#REF!</definedName>
    <definedName name="cc" localSheetId="4">#REF!</definedName>
    <definedName name="cc">#REF!</definedName>
    <definedName name="ccc" localSheetId="4">#REF!</definedName>
    <definedName name="ccc">#REF!</definedName>
    <definedName name="Cent_Stacija" localSheetId="4">#REF!</definedName>
    <definedName name="Cent_Stacija">#REF!</definedName>
    <definedName name="cet" localSheetId="4">#REF!</definedName>
    <definedName name="cet">#REF!</definedName>
    <definedName name="cub">#REF!</definedName>
    <definedName name="ded">#REF!</definedName>
    <definedName name="dekl_kods" localSheetId="3">#REF!</definedName>
    <definedName name="dekl_kods">#REF!</definedName>
    <definedName name="Deklarētie" localSheetId="3">#REF!</definedName>
    <definedName name="Deklarētie">#REF!</definedName>
    <definedName name="dfvegwrgoj">#REF!</definedName>
    <definedName name="_xlnm.Print_Area" localSheetId="0">'1. Investiciju_plans_POST2020'!$A$1:$H$43</definedName>
    <definedName name="_xlnm.Print_Area" localSheetId="1">'2 Par aglo. un dec.kan.'!$A$2:$C$16</definedName>
    <definedName name="_xlnm.Print_Area" localSheetId="2">'3.Ūdenssaimniec_ESOŠS_VĒRTĒJUMS'!$A$2:$I$38</definedName>
    <definedName name="_xlnm.Print_Area" localSheetId="4">'5. Ekonomiskais_novērtējums'!$A$2:$C$25</definedName>
    <definedName name="_xlnm.Print_Area">#N/A</definedName>
    <definedName name="dum">'[1]Atalgojumi(G)'!#REF!</definedName>
    <definedName name="ert">#REF!</definedName>
    <definedName name="Faktorgruppe1" localSheetId="4">#REF!</definedName>
    <definedName name="Faktorgruppe1">#REF!</definedName>
    <definedName name="Faktorgruppe2" localSheetId="4">#REF!</definedName>
    <definedName name="Faktorgruppe2">#REF!</definedName>
    <definedName name="Faktorgruppe3" localSheetId="4">#REF!</definedName>
    <definedName name="Faktorgruppe3">#REF!</definedName>
    <definedName name="Faktorgruppe4" localSheetId="4">#REF!</definedName>
    <definedName name="Faktorgruppe4">#REF!</definedName>
    <definedName name="Faktorgruppe5" localSheetId="4">#REF!</definedName>
    <definedName name="Faktorgruppe5">#REF!</definedName>
    <definedName name="Faktorgruppe6" localSheetId="4">#REF!</definedName>
    <definedName name="Faktorgruppe6">#REF!</definedName>
    <definedName name="Faktorgruppe7" localSheetId="4">#REF!</definedName>
    <definedName name="Faktorgruppe7">#REF!</definedName>
    <definedName name="Faktorgruppe8" localSheetId="4">#REF!</definedName>
    <definedName name="Faktorgruppe8">#REF!</definedName>
    <definedName name="Faktorgruppe9" localSheetId="4">#REF!</definedName>
    <definedName name="Faktorgruppe9">#REF!</definedName>
    <definedName name="Faktorwerte" localSheetId="4">#REF!</definedName>
    <definedName name="Faktorwerte">#REF!</definedName>
    <definedName name="Faktorwerte_der_Faktorgruppen" localSheetId="4">#REF!</definedName>
    <definedName name="Faktorwerte_der_Faktorgruppen">#REF!</definedName>
    <definedName name="fff" localSheetId="4">#REF!</definedName>
    <definedName name="fff">#REF!</definedName>
    <definedName name="galvoj_2010" localSheetId="4">#REF!</definedName>
    <definedName name="galvoj_2010">#REF!</definedName>
    <definedName name="galvoj2015" localSheetId="4">#REF!</definedName>
    <definedName name="galvoj2015">#REF!</definedName>
    <definedName name="got">#REF!</definedName>
    <definedName name="Gruppenname1" localSheetId="4">#REF!</definedName>
    <definedName name="Gruppenname1">#REF!</definedName>
    <definedName name="Gruppenname2" localSheetId="4">#REF!</definedName>
    <definedName name="Gruppenname2">#REF!</definedName>
    <definedName name="Gruppenname3" localSheetId="4">#REF!</definedName>
    <definedName name="Gruppenname3">#REF!</definedName>
    <definedName name="Gruppenname4" localSheetId="4">#REF!</definedName>
    <definedName name="Gruppenname4">#REF!</definedName>
    <definedName name="Gruppenname5" localSheetId="4">#REF!</definedName>
    <definedName name="Gruppenname5">#REF!</definedName>
    <definedName name="Gruppenname6" localSheetId="4">#REF!</definedName>
    <definedName name="Gruppenname6">#REF!</definedName>
    <definedName name="Gruppenname7" localSheetId="4">#REF!</definedName>
    <definedName name="Gruppenname7">#REF!</definedName>
    <definedName name="Gruppenname8" localSheetId="4">#REF!</definedName>
    <definedName name="Gruppenname8">#REF!</definedName>
    <definedName name="Gruppenname9" localSheetId="4">#REF!</definedName>
    <definedName name="Gruppenname9">#REF!</definedName>
    <definedName name="hjh" localSheetId="4">#REF!</definedName>
    <definedName name="hjh">#REF!</definedName>
    <definedName name="iii" localSheetId="4">#REF!</definedName>
    <definedName name="iii">#REF!</definedName>
    <definedName name="ispa_gen" localSheetId="3">#REF!</definedName>
    <definedName name="ispa_gen" localSheetId="4">#REF!</definedName>
    <definedName name="ispa_gen">#REF!</definedName>
    <definedName name="ispa_TA" localSheetId="3">#REF!</definedName>
    <definedName name="ispa_TA" localSheetId="4">#REF!</definedName>
    <definedName name="ispa_TA">#REF!</definedName>
    <definedName name="jauna" localSheetId="4">#REF!</definedName>
    <definedName name="jauna">#REF!</definedName>
    <definedName name="karta">#REF!</definedName>
    <definedName name="kjuibhvuvuyv" localSheetId="4">#REF!</definedName>
    <definedName name="kjuibhvuvuyv">#REF!</definedName>
    <definedName name="kods" localSheetId="3">#REF!</definedName>
    <definedName name="kods">#REF!</definedName>
    <definedName name="kredits" localSheetId="4">#REF!</definedName>
    <definedName name="kredits">#REF!</definedName>
    <definedName name="lapa" localSheetId="4">#REF!</definedName>
    <definedName name="lapa">#REF!</definedName>
    <definedName name="Liela_PP_2" localSheetId="4">#REF!</definedName>
    <definedName name="Liela_PP_2">#REF!</definedName>
    <definedName name="mmm" localSheetId="4">#REF!</definedName>
    <definedName name="mmm">#REF!</definedName>
    <definedName name="mmm\" localSheetId="4">#REF!</definedName>
    <definedName name="mmm\">#REF!</definedName>
    <definedName name="NP" localSheetId="4">#REF!</definedName>
    <definedName name="NP">#REF!</definedName>
    <definedName name="ozi">#REF!</definedName>
    <definedName name="plusma" localSheetId="4">#REF!</definedName>
    <definedName name="plusma">#REF!</definedName>
    <definedName name="PRINT_AREA_MI">#N/A</definedName>
    <definedName name="Projektname" localSheetId="4">#REF!</definedName>
    <definedName name="Projektname">#REF!</definedName>
    <definedName name="qqq">#REF!</definedName>
    <definedName name="rr">#REF!</definedName>
    <definedName name="sfjp9uwefp9owuefwe">#REF!</definedName>
    <definedName name="sun" localSheetId="3">'[1]Atalgojumi(G)'!#REF!</definedName>
    <definedName name="sun">'[1]Atalgojumi(G)'!#REF!</definedName>
    <definedName name="tabula" localSheetId="3">#REF!</definedName>
    <definedName name="tabula">#REF!</definedName>
    <definedName name="Titul" localSheetId="4">#REF!</definedName>
    <definedName name="Titul">#REF!</definedName>
    <definedName name="ttt" localSheetId="4">#REF!</definedName>
    <definedName name="ttt">#REF!</definedName>
    <definedName name="v">#REF!</definedName>
    <definedName name="VII_k_aizd" localSheetId="4">#REF!</definedName>
    <definedName name="VII_k_aizd">#REF!</definedName>
    <definedName name="vv" localSheetId="4">#REF!</definedName>
    <definedName name="vv">#REF!</definedName>
    <definedName name="Währungsfaktor" localSheetId="4">#REF!</definedName>
    <definedName name="Währungsfaktor">#REF!</definedName>
    <definedName name="xxx" localSheetId="4">#REF!</definedName>
    <definedName name="xxx">#REF!</definedName>
    <definedName name="xxxxxxxxxxxxxxxxxx">#REF!</definedName>
    <definedName name="yyyyyy" localSheetId="4">#REF!</definedName>
    <definedName name="yyyyyy">#REF!</definedName>
    <definedName name="z" localSheetId="4">#REF!</definedName>
    <definedName name="z">#REF!</definedName>
    <definedName name="zz" localSheetId="4">#REF!</definedName>
    <definedName name="zz">#REF!</definedName>
    <definedName name="zzz" localSheetId="4">#REF!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12" l="1"/>
  <c r="E40" i="14" l="1"/>
  <c r="E41" i="14"/>
  <c r="E42" i="14" l="1"/>
  <c r="C12" i="14"/>
  <c r="C11" i="14"/>
  <c r="D7" i="13" l="1"/>
  <c r="D6" i="13"/>
  <c r="H38" i="12" l="1"/>
  <c r="C28" i="12"/>
  <c r="D28" i="12" s="1"/>
  <c r="C27" i="12"/>
  <c r="D27" i="12" s="1"/>
  <c r="E11" i="12"/>
  <c r="D11" i="12"/>
  <c r="C9" i="12"/>
  <c r="D9" i="12" s="1"/>
  <c r="C8" i="12"/>
  <c r="D8" i="12" s="1"/>
  <c r="H20" i="1" l="1"/>
  <c r="F16" i="1"/>
  <c r="F12" i="1"/>
  <c r="H12" i="1"/>
  <c r="H16" i="1"/>
  <c r="D12" i="1"/>
  <c r="H36" i="1" l="1"/>
  <c r="H29" i="1"/>
  <c r="H24" i="1"/>
  <c r="H41" i="1" l="1"/>
  <c r="D24" i="1"/>
  <c r="D16" i="1"/>
  <c r="D29" i="1"/>
  <c r="D20" i="1"/>
  <c r="D36" i="1"/>
  <c r="D41" i="1" l="1"/>
  <c r="H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D8" authorId="0" shapeId="0" xr:uid="{00000000-0006-0000-0000-000001000000}">
      <text>
        <r>
          <rPr>
            <b/>
            <sz val="9"/>
            <color indexed="81"/>
            <rFont val="Tahoma"/>
            <family val="2"/>
          </rPr>
          <t>UDEKA:</t>
        </r>
        <r>
          <rPr>
            <sz val="9"/>
            <color indexed="81"/>
            <rFont val="Tahoma"/>
            <family val="2"/>
          </rPr>
          <t xml:space="preserve">
Vai izmaksās var iekļaut seguma atjaunošanas izmaksas un pakalpojumus- būvproj.izstrādei, autoruzraudzībai, būvuzraudzībai.
A: Šeit norādām tīrās būvdarbu izmaksas un seguma atjaunošanu virs tranšejas. Pieskaitāmās izmaksas - projektēšana, autoruzraudzība, būvuzraudzība mēs pieskaitīsim izmantojot ar Pasūtītāju saskaņotu metodiku, kur katram šim pakalpojuma veidam būs konkrēts % no būvdarbu vai projekta kopējām izmaksām.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C8" authorId="0" shapeId="0" xr:uid="{00000000-0006-0000-0100-000001000000}">
      <text>
        <r>
          <rPr>
            <b/>
            <sz val="9"/>
            <color indexed="81"/>
            <rFont val="Tahoma"/>
            <family val="2"/>
          </rPr>
          <t>Autors:</t>
        </r>
        <r>
          <rPr>
            <sz val="9"/>
            <color indexed="81"/>
            <rFont val="Tahoma"/>
            <family val="2"/>
          </rPr>
          <t xml:space="preserve">
CSP , vid. Latvijā</t>
        </r>
      </text>
    </comment>
    <comment ref="C9" authorId="0" shapeId="0" xr:uid="{00000000-0006-0000-0100-000002000000}">
      <text>
        <r>
          <rPr>
            <b/>
            <sz val="9"/>
            <color indexed="81"/>
            <rFont val="Tahoma"/>
            <family val="2"/>
          </rPr>
          <t>Autors:</t>
        </r>
        <r>
          <rPr>
            <sz val="9"/>
            <color indexed="81"/>
            <rFont val="Tahoma"/>
            <family val="2"/>
          </rPr>
          <t xml:space="preserve">
CSP, Ventspils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C5" authorId="0" shapeId="0" xr:uid="{00000000-0006-0000-0200-000001000000}">
      <text>
        <r>
          <rPr>
            <b/>
            <sz val="9"/>
            <color indexed="81"/>
            <rFont val="Tahoma"/>
            <family val="2"/>
          </rPr>
          <t>Autors:</t>
        </r>
        <r>
          <rPr>
            <sz val="9"/>
            <color indexed="81"/>
            <rFont val="Tahoma"/>
            <family val="2"/>
          </rPr>
          <t xml:space="preserve">
PLMD dati uz 01.01.2018.
</t>
        </r>
      </text>
    </comment>
    <comment ref="C7" authorId="0" shapeId="0" xr:uid="{00000000-0006-0000-0200-000002000000}">
      <text>
        <r>
          <rPr>
            <b/>
            <sz val="9"/>
            <color indexed="81"/>
            <rFont val="Tahoma"/>
            <family val="2"/>
          </rPr>
          <t>Autors:</t>
        </r>
        <r>
          <rPr>
            <sz val="9"/>
            <color indexed="81"/>
            <rFont val="Tahoma"/>
            <family val="2"/>
          </rPr>
          <t xml:space="preserve">
noslēgtie līgumi</t>
        </r>
      </text>
    </comment>
    <comment ref="C8" authorId="0" shapeId="0" xr:uid="{00000000-0006-0000-0200-000003000000}">
      <text>
        <r>
          <rPr>
            <b/>
            <sz val="9"/>
            <color indexed="81"/>
            <rFont val="Tahoma"/>
            <family val="2"/>
          </rPr>
          <t>Autors:</t>
        </r>
        <r>
          <rPr>
            <sz val="9"/>
            <color indexed="81"/>
            <rFont val="Tahoma"/>
            <family val="2"/>
          </rPr>
          <t xml:space="preserve">
pēc PNP </t>
        </r>
      </text>
    </comment>
    <comment ref="C9" authorId="0" shapeId="0" xr:uid="{00000000-0006-0000-0200-000004000000}">
      <text>
        <r>
          <rPr>
            <b/>
            <sz val="9"/>
            <color indexed="81"/>
            <rFont val="Tahoma"/>
            <family val="2"/>
          </rPr>
          <t>Autors:</t>
        </r>
        <r>
          <rPr>
            <sz val="9"/>
            <color indexed="81"/>
            <rFont val="Tahoma"/>
            <family val="2"/>
          </rPr>
          <t xml:space="preserve">
pēc PNP</t>
        </r>
      </text>
    </comment>
    <comment ref="C26" authorId="0" shapeId="0" xr:uid="{00000000-0006-0000-0200-000005000000}">
      <text>
        <r>
          <rPr>
            <b/>
            <sz val="9"/>
            <color indexed="81"/>
            <rFont val="Tahoma"/>
            <family val="2"/>
          </rPr>
          <t>Autors:</t>
        </r>
        <r>
          <rPr>
            <sz val="9"/>
            <color indexed="81"/>
            <rFont val="Tahoma"/>
            <family val="2"/>
          </rPr>
          <t xml:space="preserve">
noslēgtie līgumi</t>
        </r>
      </text>
    </comment>
    <comment ref="C27" authorId="0" shapeId="0" xr:uid="{00000000-0006-0000-0200-000006000000}">
      <text>
        <r>
          <rPr>
            <b/>
            <sz val="9"/>
            <color indexed="81"/>
            <rFont val="Tahoma"/>
            <family val="2"/>
          </rPr>
          <t>Autors:</t>
        </r>
        <r>
          <rPr>
            <sz val="9"/>
            <color indexed="81"/>
            <rFont val="Tahoma"/>
            <family val="2"/>
          </rPr>
          <t xml:space="preserve">
pēc PNP </t>
        </r>
      </text>
    </comment>
    <comment ref="C28" authorId="0" shapeId="0" xr:uid="{00000000-0006-0000-0200-000007000000}">
      <text>
        <r>
          <rPr>
            <b/>
            <sz val="9"/>
            <color indexed="81"/>
            <rFont val="Tahoma"/>
            <family val="2"/>
          </rPr>
          <t>Autors:</t>
        </r>
        <r>
          <rPr>
            <sz val="9"/>
            <color indexed="81"/>
            <rFont val="Tahoma"/>
            <family val="2"/>
          </rPr>
          <t xml:space="preserve">
pēc PNP</t>
        </r>
      </text>
    </comment>
    <comment ref="I34" authorId="0" shapeId="0" xr:uid="{00000000-0006-0000-0200-000008000000}">
      <text>
        <r>
          <rPr>
            <b/>
            <sz val="9"/>
            <color indexed="81"/>
            <rFont val="Tahoma"/>
            <family val="2"/>
          </rPr>
          <t>Autors:</t>
        </r>
        <r>
          <rPr>
            <sz val="9"/>
            <color indexed="81"/>
            <rFont val="Tahoma"/>
            <family val="2"/>
          </rPr>
          <t xml:space="preserve">
elektr. Uz urbumiem</t>
        </r>
      </text>
    </comment>
  </commentList>
</comments>
</file>

<file path=xl/sharedStrings.xml><?xml version="1.0" encoding="utf-8"?>
<sst xmlns="http://schemas.openxmlformats.org/spreadsheetml/2006/main" count="316" uniqueCount="250">
  <si>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</si>
  <si>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</si>
  <si>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</si>
  <si>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</si>
  <si>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</si>
  <si>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</si>
  <si>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</si>
  <si>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</si>
  <si>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</si>
  <si>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</si>
  <si>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</si>
  <si>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</si>
  <si>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</si>
  <si>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</si>
  <si>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Kanalizācijas sūkņu stacijas 
(ja nav saistīts ar energoefektivitātes uzlabošanu)</t>
  </si>
  <si>
    <t>Investīciju prioritāte: centralizēto kanalizācijas tīklu un objektu izbūve</t>
  </si>
  <si>
    <t>X(X)*</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</si>
  <si>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</si>
  <si>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</si>
  <si>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</si>
  <si>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</si>
  <si>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</si>
  <si>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</si>
  <si>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</si>
  <si>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</si>
  <si>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</si>
  <si>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</si>
  <si>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</si>
  <si>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</si>
  <si>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</si>
  <si>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</si>
  <si>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</si>
  <si>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</si>
  <si>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</si>
  <si>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</si>
  <si>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</si>
  <si>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</si>
  <si>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</si>
  <si>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</si>
  <si>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</si>
  <si>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</si>
  <si>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</si>
  <si>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</si>
  <si>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</si>
  <si>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</si>
  <si>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</si>
  <si>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</si>
  <si>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</si>
  <si>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</si>
  <si>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</si>
  <si>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</si>
  <si>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</si>
  <si>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</si>
  <si>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</si>
  <si>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</si>
  <si>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</si>
  <si>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</si>
  <si>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</si>
  <si>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</si>
  <si>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</si>
  <si>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Ūdens uzglabāšanas iekārtu (ūdentornis, rezervuāri) adrese</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</si>
  <si>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</si>
  <si>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</si>
  <si>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</si>
  <si>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</si>
  <si>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</si>
  <si>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</si>
  <si>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</si>
  <si>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</si>
  <si>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</si>
  <si>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</si>
  <si>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</si>
  <si>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</si>
  <si>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</si>
  <si>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t>t.sk. tīkli vecāki par 50 gadiem (celti pirms 1970.gada), km</t>
  </si>
  <si>
    <t>t.sk. tīkli vecāki par 30 gadiem (celti pirms 1990.gada), km</t>
  </si>
  <si>
    <t>Lietus notekūdeņu pieslēguma vietu skaits pie centralizēto kanalizācijas tīklu sistēmas (gab.)</t>
  </si>
  <si>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</si>
  <si>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</si>
  <si>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</si>
  <si>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</si>
  <si>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</si>
  <si>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</si>
  <si>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</si>
  <si>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t>Vidējais iedzīvotāju skaits mājsaimniecībā</t>
  </si>
  <si>
    <t xml:space="preserve">Notekūdeņu savākšanas un attīrīšanas sistēmu attīstības vajadzības </t>
  </si>
  <si>
    <t>Dzeramā ūdens sagatavošanas un apgādes sistēmu attīstības vajadzības</t>
  </si>
  <si>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</si>
  <si>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</si>
  <si>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</si>
  <si>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</si>
  <si>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</si>
  <si>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</si>
  <si>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</si>
  <si>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</si>
  <si>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</si>
  <si>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</si>
  <si>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</si>
  <si>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</si>
  <si>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</si>
  <si>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</si>
  <si>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</si>
  <si>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</si>
  <si>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</si>
  <si>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</si>
  <si>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</si>
  <si>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</si>
  <si>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</si>
  <si>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</si>
  <si>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</si>
  <si>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</si>
  <si>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</si>
  <si>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</si>
  <si>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Kārtība, kā tiek finansēta liela apjoma infrastruktūras uzturēšanas darbi</t>
  </si>
  <si>
    <t>Ventspils pilsētas komunālo notekūdeņu savākšanas aglomerācija</t>
  </si>
  <si>
    <r>
      <t>Plānoto darbību sasniedzamie rezultāti</t>
    </r>
    <r>
      <rPr>
        <sz val="11"/>
        <color theme="1"/>
        <rFont val="Calibri"/>
        <family val="2"/>
        <scheme val="minor"/>
      </rPr>
      <t xml:space="preserve"> 
(km, gab, t.sk., NAI - arī papildu jaudas)</t>
    </r>
  </si>
  <si>
    <r>
      <t xml:space="preserve">Pieslēgumu izveide mājsaimniecībām </t>
    </r>
    <r>
      <rPr>
        <sz val="11"/>
        <color theme="1"/>
        <rFont val="Calibri"/>
        <family val="2"/>
        <scheme val="minor"/>
      </rPr>
      <t>(mājsaimniecību skaits, kam tiks nodrošināti faktiskie pieslēgumi pie jaunizbūvētajiem centralizētajiem kanalizācijas tīkliem)</t>
    </r>
  </si>
  <si>
    <r>
      <t>Plānoto darbu izmaksas 2019.gada salīdzināmajās cenās</t>
    </r>
    <r>
      <rPr>
        <sz val="11"/>
        <color theme="1"/>
        <rFont val="Calibri"/>
        <family val="2"/>
        <scheme val="minor"/>
      </rPr>
      <t xml:space="preserve"> 
(EUR)</t>
    </r>
  </si>
  <si>
    <r>
      <t>Plānoto darbību sasniedzamie rezultāti</t>
    </r>
    <r>
      <rPr>
        <sz val="11"/>
        <color theme="1"/>
        <rFont val="Calibri"/>
        <family val="2"/>
        <scheme val="minor"/>
      </rPr>
      <t xml:space="preserve"> 
(km, gab, t.sk., urbumi, sagatavošanas stacijas, rezervuāri, 3.pss uc. - arī papildu jaudas)</t>
    </r>
  </si>
  <si>
    <r>
      <t xml:space="preserve">Pieslēgumu izveide mājsaimniecībām </t>
    </r>
    <r>
      <rPr>
        <sz val="11"/>
        <color theme="1"/>
        <rFont val="Calibri"/>
        <family val="2"/>
        <scheme val="minor"/>
      </rPr>
      <t>(mājsaimniecību skaits, kam nodrošināti faktiskie pieslēgumi pie jaunizbūvētajiem centralizētajiem kanalizācijas tīkliem)</t>
    </r>
  </si>
  <si>
    <t>kopā</t>
  </si>
  <si>
    <r>
      <rPr>
        <b/>
        <sz val="14"/>
        <color theme="1"/>
        <rFont val="Calibri"/>
        <family val="2"/>
        <scheme val="minor"/>
      </rPr>
      <t xml:space="preserve">Jaunu kanalizācijas </t>
    </r>
    <r>
      <rPr>
        <sz val="14"/>
        <color theme="1"/>
        <rFont val="Calibri"/>
        <family val="2"/>
        <scheme val="minor"/>
      </rPr>
      <t xml:space="preserve">ārējo </t>
    </r>
    <r>
      <rPr>
        <b/>
        <sz val="14"/>
        <color theme="1"/>
        <rFont val="Calibri"/>
        <family val="2"/>
        <scheme val="minor"/>
      </rPr>
      <t>inženiertīklu</t>
    </r>
    <r>
      <rPr>
        <sz val="14"/>
        <color theme="1"/>
        <rFont val="Calibri"/>
        <family val="2"/>
        <scheme val="minor"/>
      </rPr>
      <t xml:space="preserve"> izbūve  </t>
    </r>
    <r>
      <rPr>
        <b/>
        <sz val="14"/>
        <color rgb="FFFF0000"/>
        <rFont val="Calibri"/>
        <family val="2"/>
        <scheme val="minor"/>
      </rPr>
      <t>esošās aglomerācijas robežās</t>
    </r>
    <r>
      <rPr>
        <sz val="14"/>
        <color theme="1"/>
        <rFont val="Calibri"/>
        <family val="2"/>
        <scheme val="minor"/>
      </rPr>
      <t>, kopā</t>
    </r>
  </si>
  <si>
    <r>
      <rPr>
        <b/>
        <sz val="14"/>
        <color theme="1"/>
        <rFont val="Calibri"/>
        <family val="2"/>
        <scheme val="minor"/>
      </rPr>
      <t xml:space="preserve">Jaunu ūdensapgādes </t>
    </r>
    <r>
      <rPr>
        <sz val="14"/>
        <color theme="1"/>
        <rFont val="Calibri"/>
        <family val="2"/>
        <scheme val="minor"/>
      </rPr>
      <t xml:space="preserve">ārējo </t>
    </r>
    <r>
      <rPr>
        <b/>
        <sz val="14"/>
        <color theme="1"/>
        <rFont val="Calibri"/>
        <family val="2"/>
        <scheme val="minor"/>
      </rPr>
      <t>inženiertīklu</t>
    </r>
    <r>
      <rPr>
        <sz val="14"/>
        <color theme="1"/>
        <rFont val="Calibri"/>
        <family val="2"/>
        <scheme val="minor"/>
      </rPr>
      <t xml:space="preserve"> izbūve </t>
    </r>
    <r>
      <rPr>
        <b/>
        <sz val="14"/>
        <color rgb="FFFF0000"/>
        <rFont val="Calibri"/>
        <family val="2"/>
        <scheme val="minor"/>
      </rPr>
      <t>esošās ūdenspagādes pakalpojumu sniegšanas zonas robežās</t>
    </r>
    <r>
      <rPr>
        <sz val="14"/>
        <color theme="1"/>
        <rFont val="Calibri"/>
        <family val="2"/>
        <scheme val="minor"/>
      </rPr>
      <t>, kopā</t>
    </r>
  </si>
  <si>
    <r>
      <t xml:space="preserve">Citi no jauna izbūvējamie kanalizācijas sistēmas infrastruktūras objekti </t>
    </r>
    <r>
      <rPr>
        <b/>
        <sz val="14"/>
        <color rgb="FFFF0000"/>
        <rFont val="Calibri"/>
        <family val="2"/>
        <scheme val="minor"/>
      </rPr>
      <t>esošās aglomerācijas robežās</t>
    </r>
  </si>
  <si>
    <r>
      <t xml:space="preserve">Citi no jauna izbūvējamie ūdensapgādes sistēmas infrastruktūras objekti </t>
    </r>
    <r>
      <rPr>
        <b/>
        <sz val="14"/>
        <color rgb="FFFF0000"/>
        <rFont val="Calibri"/>
        <family val="2"/>
        <scheme val="minor"/>
      </rPr>
      <t>esošās ūdenspagādes pakalpojumu sniegšanas zonas robežās</t>
    </r>
  </si>
  <si>
    <r>
      <rPr>
        <b/>
        <sz val="14"/>
        <color theme="1"/>
        <rFont val="Calibri"/>
        <family val="2"/>
        <scheme val="minor"/>
      </rPr>
      <t>Jaunu kanalizācijas</t>
    </r>
    <r>
      <rPr>
        <sz val="14"/>
        <color theme="1"/>
        <rFont val="Calibri"/>
        <family val="2"/>
        <scheme val="minor"/>
      </rPr>
      <t xml:space="preserve"> ārējo </t>
    </r>
    <r>
      <rPr>
        <b/>
        <sz val="14"/>
        <color theme="1"/>
        <rFont val="Calibri"/>
        <family val="2"/>
        <scheme val="minor"/>
      </rPr>
      <t>inženiertīklu</t>
    </r>
    <r>
      <rPr>
        <sz val="14"/>
        <color theme="1"/>
        <rFont val="Calibri"/>
        <family val="2"/>
        <scheme val="minor"/>
      </rPr>
      <t xml:space="preserve"> izbūve </t>
    </r>
    <r>
      <rPr>
        <b/>
        <sz val="14"/>
        <color rgb="FFFF0000"/>
        <rFont val="Calibri"/>
        <family val="2"/>
        <scheme val="minor"/>
      </rPr>
      <t>paplašinātā aglomerācijā (ja plānota paplašināšana),</t>
    </r>
    <r>
      <rPr>
        <sz val="14"/>
        <color theme="1"/>
        <rFont val="Calibri"/>
        <family val="2"/>
        <scheme val="minor"/>
      </rPr>
      <t xml:space="preserve"> kopā</t>
    </r>
  </si>
  <si>
    <r>
      <rPr>
        <b/>
        <sz val="14"/>
        <color theme="1"/>
        <rFont val="Calibri"/>
        <family val="2"/>
        <scheme val="minor"/>
      </rPr>
      <t>Jaunu ūdensapgādes</t>
    </r>
    <r>
      <rPr>
        <sz val="14"/>
        <color theme="1"/>
        <rFont val="Calibri"/>
        <family val="2"/>
        <scheme val="minor"/>
      </rPr>
      <t xml:space="preserve"> ārējo </t>
    </r>
    <r>
      <rPr>
        <b/>
        <sz val="14"/>
        <color theme="1"/>
        <rFont val="Calibri"/>
        <family val="2"/>
        <scheme val="minor"/>
      </rPr>
      <t>inženiertīklu</t>
    </r>
    <r>
      <rPr>
        <sz val="14"/>
        <color theme="1"/>
        <rFont val="Calibri"/>
        <family val="2"/>
        <scheme val="minor"/>
      </rPr>
      <t xml:space="preserve"> izbūve </t>
    </r>
    <r>
      <rPr>
        <b/>
        <sz val="14"/>
        <color rgb="FFFF0000"/>
        <rFont val="Calibri"/>
        <family val="2"/>
        <scheme val="minor"/>
      </rPr>
      <t>paplašinātā ūdenspagādes pakalpojumu sniegšanas zonā (ja plānota paplašināšana),</t>
    </r>
    <r>
      <rPr>
        <sz val="14"/>
        <color theme="1"/>
        <rFont val="Calibri"/>
        <family val="2"/>
        <scheme val="minor"/>
      </rPr>
      <t xml:space="preserve"> kopā</t>
    </r>
  </si>
  <si>
    <r>
      <t xml:space="preserve">Citi no jauna izbūvējamie kanalizācijas sistēmas infrastruktūras objekti </t>
    </r>
    <r>
      <rPr>
        <b/>
        <sz val="14"/>
        <color rgb="FFFF0000"/>
        <rFont val="Calibri"/>
        <family val="2"/>
        <scheme val="minor"/>
      </rPr>
      <t>paplašinātā aglomerācijā (ja plānota paplašināšana)</t>
    </r>
  </si>
  <si>
    <r>
      <t xml:space="preserve">Citi no jauna izbūvējamie ūdensapgādes sistēmas infrastruktūras objekti </t>
    </r>
    <r>
      <rPr>
        <b/>
        <sz val="14"/>
        <color rgb="FFFF0000"/>
        <rFont val="Calibri"/>
        <family val="2"/>
        <scheme val="minor"/>
      </rPr>
      <t>paplašinātā ūdenspagādes pakalpojumu sniegšanas zonā (ja plānota paplašināšana)</t>
    </r>
  </si>
  <si>
    <r>
      <t xml:space="preserve">Citi objekti 
(piem., </t>
    </r>
    <r>
      <rPr>
        <b/>
        <i/>
        <sz val="14"/>
        <color theme="1"/>
        <rFont val="Calibri"/>
        <family val="2"/>
        <scheme val="minor"/>
      </rPr>
      <t>asenizācijas pieņemšanas punkt</t>
    </r>
    <r>
      <rPr>
        <i/>
        <sz val="14"/>
        <color theme="1"/>
        <rFont val="Calibri"/>
        <family val="2"/>
        <scheme val="minor"/>
      </rPr>
      <t>i)</t>
    </r>
  </si>
  <si>
    <t>1.1.</t>
  </si>
  <si>
    <t xml:space="preserve">29.06.2012. Ventspils pilsētas domes lēmums Nr.89 (ptotokols Nr.12; 3§); 29.08.2012. Ventspils pilsētas domes lēmums Nr.128 (ptotokols Nr.15; 3§); </t>
  </si>
  <si>
    <t>1.2.</t>
  </si>
  <si>
    <t>Vai informācija par notekūdeņu aglomerāciju ir iekļauta teritorijas plānojumā</t>
  </si>
  <si>
    <t>Ventspils pilsētas teritorijas plānojums (2006. - 2018.) ietver informāciju par esošo un perspektīvo kanalizācijas tīklu shēmu Ventspils pilsētā (Grafiskā daļa 2.8.), kas atbilst Ventspils pilsētas notekūdeņu aglomerācijas robežām. Saite internetā:   https://www.ventspils.lv/lat/ventspils_parvalde/publiskie_dokumenti/teritorialplanojums__buvnieciba_un_informacija_merniekiem/ventspils_pilsetas_teritorijas_planojums_2006_2018_ar_grozijumiem/</t>
  </si>
  <si>
    <t>1.3.</t>
  </si>
  <si>
    <t>Izmaiņas netiek plānotas</t>
  </si>
  <si>
    <t>1.4.</t>
  </si>
  <si>
    <t>Vidēji mājsaimniecību ieņēmumi uz vienu cilvēku mēnesī, EUR 2018.g.</t>
  </si>
  <si>
    <t xml:space="preserve">545.87 EUR </t>
  </si>
  <si>
    <t>1.5.</t>
  </si>
  <si>
    <t>2.</t>
  </si>
  <si>
    <t>2.1.</t>
  </si>
  <si>
    <t>2.2.</t>
  </si>
  <si>
    <t>2.3.</t>
  </si>
  <si>
    <t>2.4.</t>
  </si>
  <si>
    <t>2.5.</t>
  </si>
  <si>
    <t>Vai ir izstrādāta sabiedrības vidēja termiņa darbības stratēģija? Kad un kas to ir apstiprinājis?</t>
  </si>
  <si>
    <t>1.</t>
  </si>
  <si>
    <t>Kopējais iedzīvotāju skaits pilsētā (01.01.2018)</t>
  </si>
  <si>
    <t>Aglomerācijas iedzīvotāju skaits uz (01.01.2018)</t>
  </si>
  <si>
    <t>3.1.</t>
  </si>
  <si>
    <t>3.2.</t>
  </si>
  <si>
    <t>4.</t>
  </si>
  <si>
    <t>4.1.</t>
  </si>
  <si>
    <t>4.2.</t>
  </si>
  <si>
    <t>5.</t>
  </si>
  <si>
    <t>6.</t>
  </si>
  <si>
    <t>7.</t>
  </si>
  <si>
    <t>8.</t>
  </si>
  <si>
    <t>9.</t>
  </si>
  <si>
    <t>10.</t>
  </si>
  <si>
    <t>11.</t>
  </si>
  <si>
    <t>12.</t>
  </si>
  <si>
    <t>CŪS pakalpojumu zonas iedzīvotāju skaits uz (01.01.2018)</t>
  </si>
  <si>
    <t>12.1.</t>
  </si>
  <si>
    <t>12.2.</t>
  </si>
  <si>
    <t>12.3.</t>
  </si>
  <si>
    <t>13.</t>
  </si>
  <si>
    <t>14.</t>
  </si>
  <si>
    <t>15.</t>
  </si>
  <si>
    <t>16.</t>
  </si>
  <si>
    <t xml:space="preserve">Ūdens ieguves vietas adrese/nosaukums:  
</t>
  </si>
  <si>
    <t>Ventspils novads, Tārgales pagasts, Pazemes ūdeņu atradne “Ogsils”</t>
  </si>
  <si>
    <t>Pašvaldības SIA"ŪDEKA"</t>
  </si>
  <si>
    <t>2005.</t>
  </si>
  <si>
    <t xml:space="preserve">21 744,3 m³/dnn </t>
  </si>
  <si>
    <t>17.</t>
  </si>
  <si>
    <t>Dzeramā ūdens atdzelžošanas stacija, Talsu ielā 67, Ventspilī</t>
  </si>
  <si>
    <t xml:space="preserve">835 m³/dnn </t>
  </si>
  <si>
    <t>18.</t>
  </si>
  <si>
    <t>Ūdens uzkrāšanas iekārtas (rezervuāri 3 gb.) , Talsu ielā 67, Ventspilī</t>
  </si>
  <si>
    <t>3*2000=6000 m3</t>
  </si>
  <si>
    <t>Ventspils pilsētas bioloģiskās notekūdeņu attīrīšanas ietaises, Dzintaru ielā 52a, Ventspilī.</t>
  </si>
  <si>
    <t>PSIA "ŪDEKA"</t>
  </si>
  <si>
    <t>19 200 m3/dnn</t>
  </si>
  <si>
    <t>dūņu lauki- 25,34%, 
NAI ēkas , būves- 36,09%,
 vid. NAI  - 30,93%</t>
  </si>
  <si>
    <t>Dabiski mitro dūņu masa 6922 t/gadā;
Izmantoto dūņu masa , sausna 1038 t/gadā</t>
  </si>
  <si>
    <t>Notekūdeņu dūņas uzkrāj dūņu laukos, kas atrodas NAI kompleksa teritorijā Dzintaru ielā 52a, Ventspilī, tās tiek nodotas zemniekiem lauksaimnieciskām vajadzībām</t>
  </si>
  <si>
    <t>NAI jaudas, t.sk. pēc decentralizēto notekūdeņu savākšanas un attīrīšanas,  ir pietiekamas.</t>
  </si>
  <si>
    <t>Pašvaldības SIA "ŪDEKA"</t>
  </si>
  <si>
    <t>Pakalpojuma sniedzēja  parādsaistību apjoms ūdenssaimniecības pakalpojumu sniegšanas jomā, EUR ( uz 01.01.2019.)</t>
  </si>
  <si>
    <t>Kredītsaistību termiņš un kopējais gadā (2019.g.)  atmaksājamais apjoms, EUR</t>
  </si>
  <si>
    <t>no 45,41-63,85 EUR (ar 21% PVN) 
par 1 reizi (3,5m3)</t>
  </si>
  <si>
    <t>Kopējie kanalizācijas jomas ieņēmumi (2018.g), EUR/gadā</t>
  </si>
  <si>
    <t>Kopējie kanalizācijas jomas izdevumi (2018.g.), EUR/gadā</t>
  </si>
  <si>
    <t>Laikā no 2003.-2014.gada PSIA "ŪDEKA" realizēja 4 atsevišķus ūdenssaimniecības attīstības projektus (t.s.Ventspils ūdenssaimniecības attīstības projekta kārtas).  
Šo investīciju apguvei tika piesaistīti: (2003.-2013.g. projektiem I,II, III kārtas)  - ISPA, Kohēzijas Fonda  finansējums (turpmāk- KF), kredītresursi Eiropas investīciju bankā,  Ventpils pilsētas pašvaldības līdzfinansējums, valsts budžeta līdzfinansējums.
Laikā no 2014.gada realizētas 3 projekta kārtas (KF līdzfinansētie projekti IV, V un VI kārta), tika piesaistīts KF finansējums, bet līdzfinansējumu PSIA "ŪDEKA" nodrošināja no saimnieciskās darbības līdzekļiem, bez kredītu piesaistes.</t>
  </si>
  <si>
    <t>2018. gada septembrī pašvaldības SIA "ŪDEKA" iesniedza LR VARAM informāciju par nepieciešamajām investīcijām ūdenssaimniecības attīstībai no 2021-2027.gadam, sniedzot pamatojumu investīciju vajadzībām un norādot sagaidāmos ieguvumus no aktivitāšu īstenošanas, ievērojot šādus indikatīvos atbalsta virzienus. Ir izstrādāti arī indikatīvie investīciju apjomi esošo un perspektīvo tīklu attīstībai pēc 2027.gada. Minētie investīciju apjomi ir saskaņoti ar PSIA "ŪDEKA" kapitāldaļu turētāju - Ventspils pilsētas domi. Nepieciešamās investīcijas kārto remontu un iekārtu uzturēšanas darbiem tiek plānotas un atjaunotas kopā ar kārtējā budžeta sagatavošanu, un šobrīd ir izstrādāts plāns no 2020.-2022.gadam, kuru pamatā iespējams realizēt par saimnieciskās darbības līdzekļiem.</t>
  </si>
  <si>
    <t>Kopējie ūdensapgādes jomas ieņēmumi (2018.g), EUR/gadā</t>
  </si>
  <si>
    <t>Kopējie ūdensapgādes jomas izdevumi (2018.g), EUR/gadā</t>
  </si>
  <si>
    <t>SKAT.11.RINDU</t>
  </si>
  <si>
    <t>SKAT.12.RINDU</t>
  </si>
  <si>
    <t>PSIA "ŪDEKA" IZSNIEGTO AIZDEVUMU SARAKSTS</t>
  </si>
  <si>
    <t>Līguma numurs un noslēgšanas datums</t>
  </si>
  <si>
    <t>Aizdevuma atmaksas termiņš</t>
  </si>
  <si>
    <t>EUR 2019.g.</t>
  </si>
  <si>
    <t>Ūdenssaimniecības attīstība Ventspilī, I kārta</t>
  </si>
  <si>
    <t>Nr.301   
22.07.2002.</t>
  </si>
  <si>
    <t>05.09.2021.</t>
  </si>
  <si>
    <t>PAMATSUMMA</t>
  </si>
  <si>
    <t>PROCENTI</t>
  </si>
  <si>
    <t>Ūdenssaimniecības attīstība Ventspilī, II kārta</t>
  </si>
  <si>
    <t>Nr.457 
21.11.2005.</t>
  </si>
  <si>
    <t>05.12.2023.</t>
  </si>
  <si>
    <t>Ūdenssaimniecības attīstība Ventspilī, II kārta - sadārdzinājuma segšanai</t>
  </si>
  <si>
    <t>Kred.Nr.33/12K23</t>
  </si>
  <si>
    <t>27.07.2021.</t>
  </si>
  <si>
    <t>Ūdenssaimniecības attīstība Ventspilī, III kārta</t>
  </si>
  <si>
    <t>Kred.Nr.34/12K23</t>
  </si>
  <si>
    <t>25.09.2026.</t>
  </si>
  <si>
    <t>PAMATSUMMA kopā</t>
  </si>
  <si>
    <t>PROCENTI kopā</t>
  </si>
  <si>
    <t>Līdz 2020. gada 30.jūnijam</t>
  </si>
  <si>
    <t>Detalizēta informācija par decentralizēto kanalizācijas sistēmu reģistrāciju ir pieejama www.udeka.lv. 
Ventspils pilsētas domes saistošie noteikumi Nr.5 “Ūdenssaimniecības pakalpojumu sniegšanas un lietošanas kārtība Ventspils pilsētā” , kas stājās spēkā 2019.gada 6.aprīlī, ietver kārtību par Decentralizēto kanalizācijas sistēmu reģistrēšanu, kā arī nosaka šo sistēmu reģistrēšanas kārtību. Saskaņā ar līgumu, kas noslēgts starp Ventspils pilsētas domi un pašvaldības SIA “ŪDEKA”, Ventspilī decentralizēto sistēmu reģistru veido un uztur pašvaldības SIA “ŪDEKA”.</t>
  </si>
  <si>
    <t>Decentralizēto kanalizācijas pakalpojumu sniedzējiem jeb asenizatoriem ir jāreģistrējas Ventspils pilsētas domes asenizatoru reģistrā, reģistrs IR pieejams Ventspils pilsētas pašvaldības mājas lapā https://www.ventspils.lv/files/dokumenti/2019/asenizatoru_registrs_25_06_2019.pdf</t>
  </si>
  <si>
    <t>Vidēja termiņa darbības stratēģija no 2016. - 2019.gadam  ir pieejama http://udeka.lv/lv/par-mums
Tā ir apstiprināta ar kapitālsabiedrības kopsapulces lēmumu 2016.gadā.</t>
  </si>
  <si>
    <t xml:space="preserve">Klienti, kuri vēlas veikt ūdensvada un/vai kanalizācijas atzaru izbūvi līdz saviem namīpašumiem, bet kuriem ir ierobežoti finanšu resursi, pašvaldības SIA „ŪDEKA” piedāvā iespēju vienoties par šo darbu apmaksas kārtību un noslēgt līgumu par atlikto maksājumu, sadalot pieslēguma izbūves izmaksas termiņos uz laiku līdz pat diviem gadiem. 
Atlikto maksājumu ir izmantojuši 19 klienti. </t>
  </si>
  <si>
    <r>
      <t xml:space="preserve">Fiziskais nolietojums, % </t>
    </r>
    <r>
      <rPr>
        <sz val="11"/>
        <rFont val="Calibri"/>
        <family val="2"/>
        <scheme val="minor"/>
      </rPr>
      <t>(pašu vērtējums)</t>
    </r>
  </si>
  <si>
    <r>
      <t xml:space="preserve">Fiziskais nolietojums, % </t>
    </r>
    <r>
      <rPr>
        <sz val="11"/>
        <rFont val="Calibri"/>
        <family val="2"/>
        <scheme val="minor"/>
      </rPr>
      <t>(grāmatvedībā)</t>
    </r>
  </si>
  <si>
    <t>PAVISAM KOPĀ  (U+K)</t>
  </si>
  <si>
    <r>
      <t xml:space="preserve">Citu sistēmas objektu energofektivitāte (piemēram., KSS):
</t>
    </r>
    <r>
      <rPr>
        <b/>
        <i/>
        <sz val="14"/>
        <color theme="1"/>
        <rFont val="Calibri"/>
        <family val="2"/>
        <scheme val="minor"/>
      </rPr>
      <t>Ventspils pilsētas Notekūdeņu attīrīšanas iekārtu attīrīto notekūdeņu izvada Baltijas jūrā, pārbūve Ventspilī, Dzintaru ielā 52</t>
    </r>
  </si>
  <si>
    <t>0,15 km</t>
  </si>
  <si>
    <r>
      <t xml:space="preserve">Dūņu apsaimniekošana – nepieciešamās infrastruktūras uzlabojumi 
</t>
    </r>
    <r>
      <rPr>
        <b/>
        <i/>
        <sz val="14"/>
        <color theme="1"/>
        <rFont val="Calibri"/>
        <family val="2"/>
        <scheme val="minor"/>
      </rPr>
      <t>Dūņu dehidrācijas centrifūgu vai filtru preses  iegāde, uzstādīšana</t>
    </r>
  </si>
  <si>
    <t>2 gb.</t>
  </si>
  <si>
    <t>5</t>
  </si>
  <si>
    <t>9</t>
  </si>
  <si>
    <t>4,255 km</t>
  </si>
  <si>
    <t>nav</t>
  </si>
  <si>
    <t>135 km pilsētā/     73 km PSIA "ŪDEKA" bilancē un īpašumā</t>
  </si>
  <si>
    <t xml:space="preserve">  </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</si>
  <si>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</si>
  <si>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</si>
  <si>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</si>
  <si>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</si>
  <si>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VENTSPILS</t>
  </si>
  <si>
    <t>SIA "ŪDEKA"</t>
  </si>
  <si>
    <t>25.02.2020.</t>
  </si>
  <si>
    <t>Liene Kaktiņa u.c.</t>
  </si>
  <si>
    <t>liene.kaktina@ventspils.lv</t>
  </si>
  <si>
    <t>VENTSPILS PILSĒTA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</si>
</sst>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_-* #,##0.000\ _€_-;\-* #,##0.000\ _€_-;_-* &quot;-&quot;??\ _€_-;_-@_-"/>
    <numFmt numFmtId="167" formatCode="#,##0.000"/>
  </numFmts>
  <fonts count="43" x14ac:knownFonts="1">
    <font>
      <sz val="11"/>
      <color theme="1"/>
      <name val="Calibri"/>
      <family val="2"/>
      <scheme val="minor"/>
    </font>
    <font>
      <sz val="11"/>
      <color theme="1"/>
      <name val="Calibri"/>
      <family val="2"/>
      <charset val="186"/>
      <scheme val="minor"/>
    </font>
    <font>
      <sz val="11"/>
      <color theme="1"/>
      <name val="Times New Roman"/>
      <family val="1"/>
      <charset val="186"/>
    </font>
    <font>
      <i/>
      <sz val="10"/>
      <color theme="1"/>
      <name val="Calibri"/>
      <family val="2"/>
      <charset val="186"/>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sz val="11"/>
      <color rgb="FF0070C0"/>
      <name val="Calibri"/>
      <family val="2"/>
      <scheme val="minor"/>
    </font>
    <font>
      <sz val="9"/>
      <color indexed="81"/>
      <name val="Tahoma"/>
      <family val="2"/>
    </font>
    <font>
      <b/>
      <sz val="9"/>
      <color indexed="81"/>
      <name val="Tahoma"/>
      <family val="2"/>
    </font>
    <font>
      <sz val="11"/>
      <color theme="1"/>
      <name val="Calibri"/>
      <family val="2"/>
      <scheme val="minor"/>
    </font>
    <font>
      <i/>
      <sz val="10"/>
      <color theme="1"/>
      <name val="Calibri"/>
      <family val="2"/>
      <scheme val="minor"/>
    </font>
    <font>
      <i/>
      <sz val="12"/>
      <color theme="1"/>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
      <b/>
      <sz val="14"/>
      <color rgb="FFFF0000"/>
      <name val="Calibri"/>
      <family val="2"/>
      <scheme val="minor"/>
    </font>
    <font>
      <i/>
      <sz val="14"/>
      <color theme="1"/>
      <name val="Calibri"/>
      <family val="2"/>
      <scheme val="minor"/>
    </font>
    <font>
      <b/>
      <i/>
      <sz val="14"/>
      <color theme="1"/>
      <name val="Calibri"/>
      <family val="2"/>
      <scheme val="minor"/>
    </font>
    <font>
      <i/>
      <sz val="11"/>
      <name val="Calibri"/>
      <family val="2"/>
      <charset val="186"/>
      <scheme val="minor"/>
    </font>
    <font>
      <sz val="10"/>
      <name val="Times New Roman"/>
      <family val="1"/>
      <charset val="186"/>
    </font>
    <font>
      <i/>
      <sz val="9"/>
      <color theme="1"/>
      <name val="Calibri"/>
      <family val="2"/>
      <scheme val="minor"/>
    </font>
    <font>
      <i/>
      <sz val="8"/>
      <name val="Calibri"/>
      <family val="2"/>
      <scheme val="minor"/>
    </font>
    <font>
      <b/>
      <i/>
      <sz val="8"/>
      <name val="Calibri"/>
      <family val="2"/>
      <scheme val="minor"/>
    </font>
    <font>
      <i/>
      <sz val="11"/>
      <name val="Calibri"/>
      <family val="2"/>
      <scheme val="minor"/>
    </font>
    <font>
      <sz val="9"/>
      <name val="Verdana"/>
      <family val="2"/>
    </font>
    <font>
      <sz val="11"/>
      <name val="Times New Roman"/>
      <family val="1"/>
      <charset val="186"/>
    </font>
    <font>
      <b/>
      <sz val="10"/>
      <name val="Calibri"/>
      <family val="2"/>
      <scheme val="minor"/>
    </font>
    <font>
      <sz val="12"/>
      <name val="Calibri"/>
      <family val="2"/>
      <scheme val="minor"/>
    </font>
    <font>
      <i/>
      <sz val="11"/>
      <name val="Times New Roman"/>
      <family val="1"/>
      <charset val="186"/>
    </font>
    <font>
      <b/>
      <i/>
      <sz val="11"/>
      <name val="Calibri"/>
      <family val="2"/>
      <scheme val="minor"/>
    </font>
    <font>
      <sz val="20"/>
      <color theme="1"/>
      <name val="Calibri"/>
      <family val="2"/>
      <scheme val="minor"/>
    </font>
    <font>
      <u/>
      <sz val="11"/>
      <color theme="10"/>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66FFFF"/>
        <bgColor indexed="64"/>
      </patternFill>
    </fill>
    <fill>
      <patternFill patternType="solid">
        <fgColor rgb="FFFFFFCC"/>
        <bgColor indexed="64"/>
      </patternFill>
    </fill>
    <fill>
      <patternFill patternType="solid">
        <fgColor indexed="9"/>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8">
    <xf numFmtId="0" fontId="0" fillId="0" borderId="0"/>
    <xf numFmtId="0" fontId="8" fillId="0" borderId="0"/>
    <xf numFmtId="164" fontId="20" fillId="0" borderId="0" applyFont="0" applyFill="0" applyBorder="0" applyAlignment="0" applyProtection="0"/>
    <xf numFmtId="9" fontId="1" fillId="0" borderId="0" applyFont="0" applyFill="0" applyBorder="0" applyAlignment="0" applyProtection="0"/>
    <xf numFmtId="0" fontId="30" fillId="0" borderId="0"/>
    <xf numFmtId="0" fontId="30" fillId="0" borderId="0"/>
    <xf numFmtId="9" fontId="20" fillId="0" borderId="0" applyFont="0" applyFill="0" applyBorder="0" applyAlignment="0" applyProtection="0"/>
    <xf numFmtId="0" fontId="42" fillId="0" borderId="0" applyNumberFormat="0" applyFill="0" applyBorder="0" applyAlignment="0" applyProtection="0"/>
  </cellStyleXfs>
  <cellXfs count="283">
    <xf numFmtId="0" fontId="0" fillId="0" borderId="0" xfId="0"/>
    <xf numFmtId="0" fontId="0" fillId="0" borderId="0" xfId="0" applyAlignment="1">
      <alignment wrapText="1"/>
    </xf>
    <xf numFmtId="0" fontId="0" fillId="0" borderId="0" xfId="0" applyBorder="1"/>
    <xf numFmtId="0" fontId="0" fillId="0" borderId="0" xfId="0" applyFill="1" applyBorder="1" applyAlignment="1">
      <alignment horizontal="center"/>
    </xf>
    <xf numFmtId="0" fontId="0" fillId="0" borderId="1" xfId="0" applyBorder="1" applyAlignment="1">
      <alignment vertical="top"/>
    </xf>
    <xf numFmtId="3" fontId="0" fillId="0" borderId="1" xfId="0" applyNumberFormat="1" applyFill="1" applyBorder="1" applyAlignment="1">
      <alignment vertical="top"/>
    </xf>
    <xf numFmtId="0" fontId="6" fillId="0" borderId="1" xfId="0" applyFont="1" applyBorder="1" applyAlignment="1">
      <alignment horizontal="right" vertical="top" wrapText="1"/>
    </xf>
    <xf numFmtId="10" fontId="0" fillId="0" borderId="1" xfId="0" applyNumberFormat="1" applyFill="1" applyBorder="1" applyAlignment="1">
      <alignment vertical="top"/>
    </xf>
    <xf numFmtId="10" fontId="0" fillId="0" borderId="1" xfId="0" applyNumberFormat="1" applyBorder="1" applyAlignment="1">
      <alignment vertical="top"/>
    </xf>
    <xf numFmtId="0" fontId="11" fillId="0" borderId="0" xfId="0" applyFont="1" applyFill="1" applyBorder="1" applyAlignment="1">
      <alignment horizontal="center" vertical="center" wrapText="1"/>
    </xf>
    <xf numFmtId="0" fontId="0" fillId="0" borderId="0" xfId="0" applyFill="1"/>
    <xf numFmtId="0" fontId="12" fillId="0"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3" fillId="0" borderId="0" xfId="0" applyFont="1" applyFill="1" applyBorder="1"/>
    <xf numFmtId="0" fontId="15" fillId="0" borderId="0" xfId="0" applyFont="1" applyFill="1" applyBorder="1"/>
    <xf numFmtId="0" fontId="16" fillId="0" borderId="1" xfId="0" applyFont="1" applyFill="1" applyBorder="1" applyAlignment="1">
      <alignment horizontal="left" vertical="center" wrapText="1"/>
    </xf>
    <xf numFmtId="0" fontId="11" fillId="0" borderId="1" xfId="0" applyFont="1" applyBorder="1" applyAlignment="1">
      <alignment wrapText="1"/>
    </xf>
    <xf numFmtId="0" fontId="16" fillId="4" borderId="1" xfId="0" applyFont="1" applyFill="1" applyBorder="1" applyAlignment="1">
      <alignment horizontal="left" vertical="center" wrapText="1"/>
    </xf>
    <xf numFmtId="0" fontId="17" fillId="0" borderId="0" xfId="0" applyFont="1"/>
    <xf numFmtId="0" fontId="11" fillId="2" borderId="1" xfId="0" applyFont="1" applyFill="1" applyBorder="1" applyAlignment="1">
      <alignment horizontal="left" vertical="center" wrapText="1"/>
    </xf>
    <xf numFmtId="0" fontId="16" fillId="0" borderId="1" xfId="0" applyFont="1" applyBorder="1" applyAlignment="1">
      <alignment wrapText="1"/>
    </xf>
    <xf numFmtId="0" fontId="0" fillId="0" borderId="0" xfId="0" applyBorder="1" applyAlignment="1">
      <alignment horizontal="center" vertical="center"/>
    </xf>
    <xf numFmtId="0" fontId="2" fillId="0" borderId="0" xfId="0" applyFont="1" applyFill="1" applyBorder="1" applyAlignment="1">
      <alignment vertical="top"/>
    </xf>
    <xf numFmtId="0" fontId="5" fillId="6" borderId="1" xfId="0" applyFont="1" applyFill="1" applyBorder="1" applyAlignment="1">
      <alignment horizontal="center" vertical="center" wrapText="1"/>
    </xf>
    <xf numFmtId="0" fontId="0" fillId="0" borderId="0" xfId="0" applyFill="1" applyBorder="1"/>
    <xf numFmtId="0" fontId="0" fillId="10" borderId="0" xfId="0" applyFill="1"/>
    <xf numFmtId="0" fontId="0" fillId="9" borderId="0" xfId="0" applyFill="1"/>
    <xf numFmtId="0" fontId="0" fillId="0" borderId="0" xfId="0" applyFont="1"/>
    <xf numFmtId="0" fontId="16" fillId="0" borderId="0" xfId="0" applyFont="1" applyFill="1" applyBorder="1" applyAlignment="1">
      <alignment horizontal="center" vertical="center" wrapText="1"/>
    </xf>
    <xf numFmtId="0" fontId="0" fillId="0" borderId="0" xfId="0" applyFont="1" applyFill="1" applyBorder="1" applyAlignment="1">
      <alignment horizontal="center"/>
    </xf>
    <xf numFmtId="0" fontId="0" fillId="0" borderId="0" xfId="0" applyFont="1" applyBorder="1"/>
    <xf numFmtId="3" fontId="0" fillId="0" borderId="0" xfId="0" applyNumberFormat="1" applyFont="1"/>
    <xf numFmtId="9" fontId="0" fillId="0" borderId="0" xfId="0" applyNumberFormat="1" applyFont="1"/>
    <xf numFmtId="0" fontId="0" fillId="0" borderId="0" xfId="0" applyFont="1" applyAlignment="1">
      <alignment wrapText="1"/>
    </xf>
    <xf numFmtId="0" fontId="11" fillId="2" borderId="1" xfId="0" applyFont="1" applyFill="1" applyBorder="1" applyAlignment="1">
      <alignment horizontal="center" vertical="center" wrapText="1"/>
    </xf>
    <xf numFmtId="0" fontId="21" fillId="0" borderId="0" xfId="0" applyFont="1" applyBorder="1" applyAlignment="1">
      <alignment horizontal="right" vertical="top" wrapText="1"/>
    </xf>
    <xf numFmtId="0" fontId="23" fillId="2" borderId="1" xfId="0" applyFont="1" applyFill="1" applyBorder="1" applyAlignment="1">
      <alignment horizontal="center" vertical="top" wrapText="1"/>
    </xf>
    <xf numFmtId="3" fontId="23" fillId="2" borderId="1" xfId="0" applyNumberFormat="1" applyFont="1" applyFill="1" applyBorder="1" applyAlignment="1">
      <alignment vertical="top"/>
    </xf>
    <xf numFmtId="3" fontId="23" fillId="2" borderId="1" xfId="0" applyNumberFormat="1" applyFont="1" applyFill="1" applyBorder="1" applyAlignment="1">
      <alignment horizontal="right" vertical="top"/>
    </xf>
    <xf numFmtId="0" fontId="23" fillId="7" borderId="1" xfId="0" applyFont="1" applyFill="1" applyBorder="1" applyAlignment="1">
      <alignment horizontal="center" vertical="top" wrapText="1"/>
    </xf>
    <xf numFmtId="164" fontId="23" fillId="7" borderId="1" xfId="2" applyFont="1" applyFill="1" applyBorder="1" applyAlignment="1">
      <alignment vertical="top"/>
    </xf>
    <xf numFmtId="3" fontId="23" fillId="7" borderId="1" xfId="0" applyNumberFormat="1" applyFont="1" applyFill="1" applyBorder="1" applyAlignment="1">
      <alignment horizontal="right" vertical="top"/>
    </xf>
    <xf numFmtId="0" fontId="27" fillId="0" borderId="1" xfId="0" applyFont="1" applyBorder="1" applyAlignment="1">
      <alignment horizontal="right" vertical="top" wrapText="1"/>
    </xf>
    <xf numFmtId="164" fontId="23" fillId="11" borderId="1" xfId="2" applyFont="1" applyFill="1" applyBorder="1" applyAlignment="1">
      <alignment vertical="top"/>
    </xf>
    <xf numFmtId="0" fontId="23" fillId="0" borderId="3" xfId="0" applyFont="1" applyBorder="1" applyAlignment="1">
      <alignment vertical="top"/>
    </xf>
    <xf numFmtId="0" fontId="25" fillId="2" borderId="1" xfId="0" applyFont="1" applyFill="1" applyBorder="1" applyAlignment="1">
      <alignment horizontal="center" vertical="top" wrapText="1"/>
    </xf>
    <xf numFmtId="0" fontId="23" fillId="2" borderId="1" xfId="0" applyFont="1" applyFill="1" applyBorder="1" applyAlignment="1">
      <alignment vertical="top"/>
    </xf>
    <xf numFmtId="0" fontId="23" fillId="2" borderId="3" xfId="0" applyFont="1" applyFill="1" applyBorder="1" applyAlignment="1">
      <alignment vertical="top"/>
    </xf>
    <xf numFmtId="0" fontId="25" fillId="7" borderId="1" xfId="0" applyFont="1" applyFill="1" applyBorder="1" applyAlignment="1">
      <alignment horizontal="center" vertical="top" wrapText="1"/>
    </xf>
    <xf numFmtId="0" fontId="23" fillId="7" borderId="3" xfId="0" applyFont="1" applyFill="1" applyBorder="1" applyAlignment="1">
      <alignment vertical="top"/>
    </xf>
    <xf numFmtId="3" fontId="23" fillId="7" borderId="1" xfId="0" applyNumberFormat="1" applyFont="1" applyFill="1" applyBorder="1" applyAlignment="1">
      <alignment vertical="top"/>
    </xf>
    <xf numFmtId="0" fontId="23" fillId="11" borderId="1" xfId="0" applyFont="1" applyFill="1" applyBorder="1" applyAlignment="1">
      <alignment vertical="top"/>
    </xf>
    <xf numFmtId="0" fontId="23" fillId="7" borderId="1" xfId="0" applyFont="1" applyFill="1" applyBorder="1" applyAlignment="1">
      <alignment vertical="top"/>
    </xf>
    <xf numFmtId="3" fontId="25" fillId="2" borderId="1" xfId="0" applyNumberFormat="1" applyFont="1" applyFill="1" applyBorder="1" applyAlignment="1">
      <alignment vertical="top"/>
    </xf>
    <xf numFmtId="0" fontId="25" fillId="2" borderId="3" xfId="0" applyFont="1" applyFill="1" applyBorder="1" applyAlignment="1">
      <alignment vertical="top"/>
    </xf>
    <xf numFmtId="165" fontId="25" fillId="7" borderId="1" xfId="2" applyNumberFormat="1" applyFont="1" applyFill="1" applyBorder="1" applyAlignment="1">
      <alignment vertical="top"/>
    </xf>
    <xf numFmtId="3" fontId="23" fillId="0" borderId="3" xfId="0" applyNumberFormat="1" applyFont="1" applyBorder="1" applyAlignment="1">
      <alignment vertical="top"/>
    </xf>
    <xf numFmtId="165" fontId="23" fillId="11" borderId="1" xfId="2" applyNumberFormat="1" applyFont="1" applyFill="1" applyBorder="1" applyAlignment="1">
      <alignment vertical="top"/>
    </xf>
    <xf numFmtId="3" fontId="23" fillId="11" borderId="1" xfId="0" applyNumberFormat="1" applyFont="1" applyFill="1" applyBorder="1" applyAlignment="1">
      <alignment horizontal="right" vertical="top"/>
    </xf>
    <xf numFmtId="0" fontId="27" fillId="0" borderId="7" xfId="0" applyFont="1" applyBorder="1" applyAlignment="1">
      <alignment horizontal="right" vertical="top" wrapText="1"/>
    </xf>
    <xf numFmtId="0" fontId="23" fillId="0" borderId="14" xfId="0" applyFont="1" applyBorder="1" applyAlignment="1">
      <alignment vertical="top"/>
    </xf>
    <xf numFmtId="0" fontId="0" fillId="0" borderId="0" xfId="0" applyAlignment="1">
      <alignment horizontal="center"/>
    </xf>
    <xf numFmtId="0" fontId="16" fillId="0" borderId="1" xfId="0" applyFont="1" applyFill="1" applyBorder="1" applyAlignment="1">
      <alignment horizontal="center" wrapText="1"/>
    </xf>
    <xf numFmtId="0" fontId="16" fillId="0"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Fill="1" applyBorder="1" applyAlignment="1">
      <alignment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right" vertical="top" wrapText="1"/>
    </xf>
    <xf numFmtId="0" fontId="29" fillId="0" borderId="1" xfId="0" applyFont="1" applyFill="1" applyBorder="1" applyAlignment="1">
      <alignment horizontal="right" vertical="top" wrapText="1"/>
    </xf>
    <xf numFmtId="0" fontId="9" fillId="0" borderId="1" xfId="0" applyFont="1" applyFill="1" applyBorder="1" applyAlignment="1">
      <alignment horizontal="left" vertical="top" wrapText="1"/>
    </xf>
    <xf numFmtId="3" fontId="6" fillId="0" borderId="0" xfId="0" applyNumberFormat="1" applyFont="1" applyFill="1" applyBorder="1" applyAlignment="1">
      <alignment vertical="top" wrapText="1"/>
    </xf>
    <xf numFmtId="0" fontId="0" fillId="0" borderId="0" xfId="0" applyFill="1" applyBorder="1" applyAlignment="1">
      <alignment vertical="top"/>
    </xf>
    <xf numFmtId="0" fontId="11" fillId="0" borderId="1" xfId="0" applyFont="1" applyFill="1" applyBorder="1" applyAlignment="1">
      <alignment horizontal="left" vertical="center" wrapText="1"/>
    </xf>
    <xf numFmtId="0" fontId="16" fillId="0" borderId="1" xfId="0" applyFont="1" applyBorder="1" applyAlignment="1">
      <alignment vertical="center"/>
    </xf>
    <xf numFmtId="0" fontId="16" fillId="0" borderId="1" xfId="0" applyFont="1" applyBorder="1"/>
    <xf numFmtId="0" fontId="16" fillId="0" borderId="8" xfId="0" applyFont="1" applyBorder="1"/>
    <xf numFmtId="0" fontId="11" fillId="0" borderId="8" xfId="0" applyFont="1" applyBorder="1" applyAlignment="1">
      <alignment vertical="center" wrapText="1"/>
    </xf>
    <xf numFmtId="0" fontId="11" fillId="0" borderId="8" xfId="0" applyFont="1" applyFill="1" applyBorder="1" applyAlignment="1">
      <alignment vertical="center" wrapText="1"/>
    </xf>
    <xf numFmtId="0" fontId="10" fillId="0" borderId="0" xfId="0" applyFont="1" applyAlignment="1">
      <alignment wrapText="1"/>
    </xf>
    <xf numFmtId="0" fontId="31" fillId="0" borderId="1" xfId="0" applyFont="1" applyBorder="1"/>
    <xf numFmtId="0" fontId="10" fillId="0" borderId="1" xfId="0" applyFont="1" applyBorder="1"/>
    <xf numFmtId="3" fontId="32" fillId="0" borderId="1" xfId="4" applyNumberFormat="1" applyFont="1" applyFill="1" applyBorder="1" applyAlignment="1">
      <alignment horizontal="center" vertical="center"/>
    </xf>
    <xf numFmtId="3" fontId="33" fillId="0" borderId="1" xfId="4" applyNumberFormat="1" applyFont="1" applyFill="1" applyBorder="1" applyAlignment="1">
      <alignment horizontal="center" vertical="center"/>
    </xf>
    <xf numFmtId="0" fontId="10" fillId="0" borderId="1" xfId="0" applyFont="1" applyBorder="1" applyAlignment="1">
      <alignment wrapText="1"/>
    </xf>
    <xf numFmtId="0" fontId="11" fillId="2" borderId="1" xfId="0" applyFont="1" applyFill="1" applyBorder="1" applyAlignment="1">
      <alignment horizontal="center" vertical="center" wrapText="1"/>
    </xf>
    <xf numFmtId="3" fontId="0" fillId="0" borderId="0" xfId="0" applyNumberFormat="1"/>
    <xf numFmtId="0" fontId="0" fillId="0" borderId="2" xfId="0" applyBorder="1" applyAlignment="1">
      <alignment horizontal="center"/>
    </xf>
    <xf numFmtId="0" fontId="4" fillId="0" borderId="2" xfId="0" applyFont="1" applyFill="1" applyBorder="1" applyAlignment="1">
      <alignment horizontal="center" vertical="center" wrapText="1"/>
    </xf>
    <xf numFmtId="0" fontId="0" fillId="0" borderId="2" xfId="0" applyFill="1" applyBorder="1" applyAlignment="1">
      <alignment horizontal="center"/>
    </xf>
    <xf numFmtId="0" fontId="11" fillId="0" borderId="17" xfId="0" applyFont="1" applyBorder="1" applyAlignment="1">
      <alignment vertical="center"/>
    </xf>
    <xf numFmtId="3" fontId="15" fillId="0" borderId="1" xfId="0" applyNumberFormat="1" applyFont="1" applyFill="1" applyBorder="1" applyAlignment="1">
      <alignment vertical="top" wrapText="1"/>
    </xf>
    <xf numFmtId="0" fontId="35" fillId="0" borderId="0" xfId="0" applyFont="1" applyFill="1"/>
    <xf numFmtId="4" fontId="15" fillId="0" borderId="1" xfId="0" applyNumberFormat="1" applyFont="1" applyFill="1" applyBorder="1" applyAlignment="1">
      <alignment horizontal="left" vertical="top" wrapText="1"/>
    </xf>
    <xf numFmtId="3" fontId="15" fillId="0" borderId="1" xfId="0" applyNumberFormat="1" applyFont="1" applyFill="1" applyBorder="1" applyAlignment="1">
      <alignment vertical="center"/>
    </xf>
    <xf numFmtId="3" fontId="15" fillId="0" borderId="1" xfId="0" applyNumberFormat="1" applyFont="1" applyFill="1" applyBorder="1" applyAlignment="1">
      <alignment vertical="center" wrapText="1"/>
    </xf>
    <xf numFmtId="0" fontId="16" fillId="0" borderId="1" xfId="0" applyFont="1" applyFill="1" applyBorder="1" applyAlignment="1">
      <alignment vertical="center" wrapText="1"/>
    </xf>
    <xf numFmtId="0" fontId="0" fillId="0" borderId="0" xfId="0" applyFill="1" applyAlignment="1">
      <alignment horizont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10" fillId="0" borderId="10" xfId="0" applyFont="1" applyFill="1" applyBorder="1" applyAlignment="1">
      <alignment horizontal="center" wrapText="1"/>
    </xf>
    <xf numFmtId="0" fontId="7" fillId="0" borderId="1" xfId="0" applyFont="1" applyFill="1" applyBorder="1" applyAlignment="1">
      <alignment horizontal="center" wrapText="1"/>
    </xf>
    <xf numFmtId="0" fontId="7" fillId="0" borderId="1" xfId="0" applyFont="1" applyFill="1" applyBorder="1" applyAlignment="1">
      <alignment horizontal="center" vertical="center" wrapText="1"/>
    </xf>
    <xf numFmtId="0" fontId="15" fillId="0" borderId="16" xfId="0" applyFont="1" applyFill="1" applyBorder="1" applyAlignment="1">
      <alignment wrapText="1"/>
    </xf>
    <xf numFmtId="0" fontId="15" fillId="0" borderId="0" xfId="0" applyFont="1" applyFill="1" applyBorder="1" applyAlignment="1">
      <alignment wrapText="1"/>
    </xf>
    <xf numFmtId="0" fontId="15" fillId="0" borderId="0" xfId="0" applyFont="1"/>
    <xf numFmtId="0" fontId="36" fillId="0" borderId="3" xfId="0" applyFont="1" applyFill="1" applyBorder="1" applyAlignment="1">
      <alignment vertical="top"/>
    </xf>
    <xf numFmtId="3" fontId="29" fillId="0" borderId="1" xfId="0" applyNumberFormat="1" applyFont="1" applyFill="1" applyBorder="1" applyAlignment="1">
      <alignment vertical="top" wrapText="1"/>
    </xf>
    <xf numFmtId="0" fontId="15" fillId="0" borderId="1" xfId="0" applyFont="1" applyBorder="1" applyAlignment="1">
      <alignment vertical="top"/>
    </xf>
    <xf numFmtId="3" fontId="15" fillId="0" borderId="1" xfId="0" applyNumberFormat="1" applyFont="1" applyBorder="1" applyAlignment="1">
      <alignment vertical="top"/>
    </xf>
    <xf numFmtId="0" fontId="29" fillId="2" borderId="1" xfId="0" applyFont="1" applyFill="1" applyBorder="1" applyAlignment="1">
      <alignment horizontal="right" vertical="top" wrapText="1"/>
    </xf>
    <xf numFmtId="10" fontId="37" fillId="2" borderId="1" xfId="0" applyNumberFormat="1" applyFont="1" applyFill="1" applyBorder="1" applyAlignment="1">
      <alignment horizontal="center" vertical="top" wrapText="1"/>
    </xf>
    <xf numFmtId="0" fontId="29" fillId="0" borderId="1" xfId="0" applyFont="1" applyBorder="1" applyAlignment="1">
      <alignment horizontal="right" vertical="top" wrapText="1"/>
    </xf>
    <xf numFmtId="0" fontId="9" fillId="0" borderId="1" xfId="0" applyFont="1" applyBorder="1" applyAlignment="1">
      <alignment horizontal="left" vertical="top" wrapText="1"/>
    </xf>
    <xf numFmtId="0" fontId="36" fillId="6" borderId="3" xfId="0" applyFont="1" applyFill="1" applyBorder="1" applyAlignment="1">
      <alignment vertical="top"/>
    </xf>
    <xf numFmtId="0" fontId="9" fillId="0" borderId="1" xfId="0" applyFont="1" applyBorder="1" applyAlignment="1">
      <alignment horizontal="left" wrapText="1"/>
    </xf>
    <xf numFmtId="0" fontId="36" fillId="6" borderId="3" xfId="0" applyFont="1" applyFill="1" applyBorder="1" applyAlignment="1">
      <alignment horizontal="right" vertical="top"/>
    </xf>
    <xf numFmtId="0" fontId="15" fillId="6" borderId="0" xfId="0" applyFont="1" applyFill="1"/>
    <xf numFmtId="0" fontId="9"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9" fontId="16" fillId="0" borderId="1" xfId="0" applyNumberFormat="1" applyFont="1" applyFill="1" applyBorder="1" applyAlignment="1">
      <alignment horizontal="center" vertical="center" wrapText="1"/>
    </xf>
    <xf numFmtId="10" fontId="16"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15" fillId="0" borderId="0" xfId="0" applyFont="1" applyAlignment="1">
      <alignment horizontal="center" vertical="center"/>
    </xf>
    <xf numFmtId="0" fontId="0" fillId="0" borderId="11" xfId="0" applyBorder="1" applyAlignment="1">
      <alignment horizontal="center"/>
    </xf>
    <xf numFmtId="0" fontId="4" fillId="0" borderId="11" xfId="0" applyFont="1" applyFill="1" applyBorder="1" applyAlignment="1">
      <alignment horizontal="center" vertical="center" wrapText="1"/>
    </xf>
    <xf numFmtId="0" fontId="0" fillId="0" borderId="11" xfId="0" applyFill="1" applyBorder="1" applyAlignment="1">
      <alignment horizontal="center"/>
    </xf>
    <xf numFmtId="0" fontId="11" fillId="0" borderId="2" xfId="0" applyFont="1" applyFill="1" applyBorder="1" applyAlignment="1">
      <alignment horizontal="left" vertical="top" wrapText="1"/>
    </xf>
    <xf numFmtId="3" fontId="0" fillId="0" borderId="2" xfId="0" applyNumberFormat="1" applyFill="1" applyBorder="1" applyAlignment="1">
      <alignment vertical="top"/>
    </xf>
    <xf numFmtId="0" fontId="2" fillId="0" borderId="15" xfId="0" applyFont="1" applyFill="1" applyBorder="1" applyAlignment="1">
      <alignment vertical="top"/>
    </xf>
    <xf numFmtId="3" fontId="6" fillId="0" borderId="2" xfId="0" applyNumberFormat="1" applyFont="1" applyFill="1" applyBorder="1" applyAlignment="1">
      <alignment vertical="top" wrapText="1"/>
    </xf>
    <xf numFmtId="3"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3" fontId="16" fillId="2" borderId="7" xfId="0" applyNumberFormat="1" applyFont="1" applyFill="1" applyBorder="1" applyAlignment="1">
      <alignment vertical="top"/>
    </xf>
    <xf numFmtId="0" fontId="15" fillId="0" borderId="7" xfId="0" applyFont="1" applyFill="1" applyBorder="1" applyAlignment="1">
      <alignment horizontal="center" vertical="top"/>
    </xf>
    <xf numFmtId="3" fontId="16" fillId="2" borderId="1" xfId="0" applyNumberFormat="1" applyFont="1" applyFill="1" applyBorder="1" applyAlignment="1">
      <alignment vertical="top" wrapText="1"/>
    </xf>
    <xf numFmtId="0" fontId="15" fillId="0" borderId="1" xfId="0" applyFont="1" applyFill="1" applyBorder="1" applyAlignment="1">
      <alignment horizontal="center" vertical="top"/>
    </xf>
    <xf numFmtId="0" fontId="15" fillId="0" borderId="3" xfId="0" applyFont="1" applyFill="1" applyBorder="1" applyAlignment="1">
      <alignment vertical="top"/>
    </xf>
    <xf numFmtId="0" fontId="11" fillId="0" borderId="2"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9" fontId="15" fillId="0" borderId="1" xfId="6" applyFont="1" applyFill="1" applyBorder="1" applyAlignment="1">
      <alignment horizontal="center" vertical="center"/>
    </xf>
    <xf numFmtId="3" fontId="15" fillId="4" borderId="1" xfId="0" applyNumberFormat="1" applyFont="1" applyFill="1" applyBorder="1" applyAlignment="1">
      <alignment vertical="top"/>
    </xf>
    <xf numFmtId="4" fontId="15" fillId="0" borderId="1" xfId="0" applyNumberFormat="1" applyFont="1" applyFill="1" applyBorder="1" applyAlignment="1">
      <alignment horizontal="center" vertical="top"/>
    </xf>
    <xf numFmtId="10" fontId="15" fillId="0" borderId="1" xfId="0" applyNumberFormat="1" applyFont="1" applyBorder="1" applyAlignment="1">
      <alignment horizontal="center" vertical="top"/>
    </xf>
    <xf numFmtId="10" fontId="15" fillId="0" borderId="1" xfId="0" applyNumberFormat="1" applyFont="1" applyFill="1" applyBorder="1" applyAlignment="1">
      <alignment horizontal="center" vertical="top"/>
    </xf>
    <xf numFmtId="3" fontId="15" fillId="0" borderId="1" xfId="0" applyNumberFormat="1" applyFont="1" applyFill="1" applyBorder="1" applyAlignment="1">
      <alignment horizontal="center" vertical="top" wrapText="1"/>
    </xf>
    <xf numFmtId="3" fontId="15" fillId="0" borderId="1" xfId="0" applyNumberFormat="1" applyFont="1" applyFill="1" applyBorder="1" applyAlignment="1">
      <alignment horizontal="center" vertical="top"/>
    </xf>
    <xf numFmtId="3" fontId="15" fillId="0" borderId="7" xfId="0" applyNumberFormat="1" applyFont="1" applyFill="1" applyBorder="1" applyAlignment="1">
      <alignment horizontal="center" vertical="top"/>
    </xf>
    <xf numFmtId="9" fontId="36" fillId="0" borderId="1" xfId="0" applyNumberFormat="1" applyFont="1" applyFill="1" applyBorder="1" applyAlignment="1">
      <alignment horizontal="center" vertical="center"/>
    </xf>
    <xf numFmtId="0" fontId="36" fillId="0" borderId="13" xfId="0" applyFont="1" applyFill="1" applyBorder="1" applyAlignment="1">
      <alignment vertical="top"/>
    </xf>
    <xf numFmtId="0" fontId="39" fillId="0" borderId="3" xfId="0" applyFont="1" applyFill="1" applyBorder="1" applyAlignment="1">
      <alignment vertical="top"/>
    </xf>
    <xf numFmtId="9" fontId="16" fillId="0" borderId="1" xfId="3" applyFont="1" applyFill="1" applyBorder="1" applyAlignment="1">
      <alignment horizontal="center" vertical="top"/>
    </xf>
    <xf numFmtId="0" fontId="16" fillId="0" borderId="1" xfId="0" applyFont="1" applyBorder="1" applyAlignment="1">
      <alignment horizontal="center"/>
    </xf>
    <xf numFmtId="0" fontId="16" fillId="0" borderId="0" xfId="0" applyFont="1" applyAlignment="1">
      <alignment horizontal="center"/>
    </xf>
    <xf numFmtId="0" fontId="36" fillId="2" borderId="1" xfId="0" applyFont="1" applyFill="1" applyBorder="1" applyAlignment="1">
      <alignment horizontal="center" vertical="top"/>
    </xf>
    <xf numFmtId="3" fontId="16" fillId="0" borderId="1" xfId="0" applyNumberFormat="1" applyFont="1" applyFill="1" applyBorder="1" applyAlignment="1">
      <alignment horizontal="center" vertical="top"/>
    </xf>
    <xf numFmtId="3" fontId="34" fillId="0" borderId="1" xfId="0" applyNumberFormat="1" applyFont="1" applyFill="1" applyBorder="1" applyAlignment="1">
      <alignment horizontal="center" vertical="top"/>
    </xf>
    <xf numFmtId="3" fontId="16" fillId="0" borderId="7" xfId="0" applyNumberFormat="1" applyFont="1" applyFill="1" applyBorder="1" applyAlignment="1">
      <alignment horizontal="center" vertical="center"/>
    </xf>
    <xf numFmtId="3" fontId="40"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23" fillId="0" borderId="1" xfId="0" applyFont="1" applyBorder="1"/>
    <xf numFmtId="166" fontId="25" fillId="11" borderId="1" xfId="2" applyNumberFormat="1" applyFont="1" applyFill="1" applyBorder="1" applyAlignment="1">
      <alignment horizontal="center" vertical="top"/>
    </xf>
    <xf numFmtId="0" fontId="25" fillId="11" borderId="1" xfId="0" applyFont="1" applyFill="1" applyBorder="1" applyAlignment="1">
      <alignment horizontal="center" vertical="center" wrapText="1"/>
    </xf>
    <xf numFmtId="0" fontId="25" fillId="11" borderId="7" xfId="0" applyFont="1" applyFill="1" applyBorder="1" applyAlignment="1">
      <alignment horizontal="center" vertical="center" wrapText="1"/>
    </xf>
    <xf numFmtId="0" fontId="24" fillId="13" borderId="1" xfId="0" applyFont="1" applyFill="1" applyBorder="1" applyAlignment="1">
      <alignment horizontal="right" vertical="top" wrapText="1"/>
    </xf>
    <xf numFmtId="0" fontId="24" fillId="13" borderId="1" xfId="0" applyFont="1" applyFill="1" applyBorder="1"/>
    <xf numFmtId="165" fontId="24" fillId="13" borderId="1" xfId="0" applyNumberFormat="1" applyFont="1" applyFill="1" applyBorder="1" applyAlignment="1">
      <alignment horizontal="center" vertical="top" wrapText="1"/>
    </xf>
    <xf numFmtId="0" fontId="15" fillId="0" borderId="1" xfId="0" applyFont="1" applyBorder="1" applyAlignment="1">
      <alignment wrapText="1"/>
    </xf>
    <xf numFmtId="3" fontId="25" fillId="11" borderId="1" xfId="0" applyNumberFormat="1" applyFont="1" applyFill="1" applyBorder="1" applyAlignment="1">
      <alignment horizontal="center" vertical="center"/>
    </xf>
    <xf numFmtId="3" fontId="25" fillId="11" borderId="7" xfId="0" applyNumberFormat="1" applyFont="1" applyFill="1" applyBorder="1" applyAlignment="1">
      <alignment horizontal="center" vertical="center"/>
    </xf>
    <xf numFmtId="0" fontId="29" fillId="0" borderId="0" xfId="0" applyFont="1" applyAlignment="1">
      <alignment horizontal="right" wrapText="1"/>
    </xf>
    <xf numFmtId="0" fontId="36" fillId="0" borderId="3" xfId="0" applyFont="1" applyFill="1" applyBorder="1" applyAlignment="1">
      <alignment horizontal="center" vertical="top"/>
    </xf>
    <xf numFmtId="0" fontId="9" fillId="0" borderId="1" xfId="0" applyFont="1" applyFill="1" applyBorder="1" applyAlignment="1">
      <alignment horizontal="center" vertical="center" wrapText="1"/>
    </xf>
    <xf numFmtId="0" fontId="9" fillId="0" borderId="1" xfId="0" applyFont="1" applyFill="1" applyBorder="1" applyAlignment="1">
      <alignment horizontal="left" wrapText="1"/>
    </xf>
    <xf numFmtId="3" fontId="15" fillId="0" borderId="7" xfId="0" applyNumberFormat="1" applyFont="1" applyFill="1" applyBorder="1" applyAlignment="1">
      <alignment horizontal="center" vertical="top" wrapText="1"/>
    </xf>
    <xf numFmtId="164" fontId="23" fillId="2" borderId="1" xfId="2" applyFont="1" applyFill="1" applyBorder="1" applyAlignment="1">
      <alignment horizontal="center" vertical="top"/>
    </xf>
    <xf numFmtId="164" fontId="23" fillId="11" borderId="1" xfId="2" applyFont="1" applyFill="1" applyBorder="1" applyAlignment="1">
      <alignment horizontal="center" vertical="top"/>
    </xf>
    <xf numFmtId="0" fontId="23" fillId="2" borderId="1" xfId="0" applyFont="1" applyFill="1" applyBorder="1" applyAlignment="1">
      <alignment horizontal="center" vertical="top"/>
    </xf>
    <xf numFmtId="3" fontId="23" fillId="2" borderId="1" xfId="0" applyNumberFormat="1" applyFont="1" applyFill="1" applyBorder="1" applyAlignment="1">
      <alignment horizontal="center" vertical="top"/>
    </xf>
    <xf numFmtId="165" fontId="25" fillId="2" borderId="1" xfId="2" applyNumberFormat="1" applyFont="1" applyFill="1" applyBorder="1" applyAlignment="1">
      <alignment horizontal="center" vertical="top"/>
    </xf>
    <xf numFmtId="165" fontId="23" fillId="11" borderId="1" xfId="2" applyNumberFormat="1" applyFont="1" applyFill="1" applyBorder="1" applyAlignment="1">
      <alignment horizontal="center" vertical="top"/>
    </xf>
    <xf numFmtId="3" fontId="25" fillId="2" borderId="1" xfId="0" applyNumberFormat="1" applyFont="1" applyFill="1" applyBorder="1" applyAlignment="1">
      <alignment horizontal="center" vertical="top"/>
    </xf>
    <xf numFmtId="3" fontId="23" fillId="11" borderId="1" xfId="0" applyNumberFormat="1" applyFont="1" applyFill="1" applyBorder="1" applyAlignment="1">
      <alignment horizontal="center" vertical="top"/>
    </xf>
    <xf numFmtId="0" fontId="21" fillId="0" borderId="0" xfId="0" applyFont="1" applyBorder="1" applyAlignment="1">
      <alignment horizontal="center" vertical="top" wrapText="1"/>
    </xf>
    <xf numFmtId="0" fontId="0" fillId="0" borderId="0" xfId="0" applyFont="1" applyAlignment="1">
      <alignment horizontal="center"/>
    </xf>
    <xf numFmtId="0" fontId="24" fillId="14" borderId="1" xfId="0" applyFont="1" applyFill="1" applyBorder="1" applyAlignment="1">
      <alignment horizontal="right" vertical="top" wrapText="1"/>
    </xf>
    <xf numFmtId="165" fontId="24" fillId="14" borderId="1" xfId="0" applyNumberFormat="1" applyFont="1" applyFill="1" applyBorder="1" applyAlignment="1">
      <alignment horizontal="center" vertical="top" wrapText="1"/>
    </xf>
    <xf numFmtId="0" fontId="24" fillId="14" borderId="1" xfId="0" applyFont="1" applyFill="1" applyBorder="1"/>
    <xf numFmtId="165" fontId="24" fillId="14" borderId="1" xfId="0" applyNumberFormat="1" applyFont="1" applyFill="1" applyBorder="1" applyAlignment="1">
      <alignment horizontal="center"/>
    </xf>
    <xf numFmtId="10" fontId="34" fillId="0" borderId="1" xfId="0" applyNumberFormat="1" applyFont="1" applyFill="1" applyBorder="1" applyAlignment="1">
      <alignment horizontal="center" vertical="top"/>
    </xf>
    <xf numFmtId="3" fontId="15" fillId="0" borderId="0" xfId="0" applyNumberFormat="1" applyFont="1"/>
    <xf numFmtId="0" fontId="4"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0" borderId="0" xfId="0" applyAlignment="1">
      <alignment horizontal="center" vertical="center"/>
    </xf>
    <xf numFmtId="0" fontId="5" fillId="3" borderId="17" xfId="0" applyFont="1" applyFill="1" applyBorder="1" applyAlignment="1">
      <alignment horizontal="center" vertical="center" wrapText="1"/>
    </xf>
    <xf numFmtId="0" fontId="4" fillId="3" borderId="6" xfId="0" applyFont="1" applyFill="1" applyBorder="1" applyAlignment="1">
      <alignment vertical="center" wrapText="1"/>
    </xf>
    <xf numFmtId="0" fontId="41" fillId="15" borderId="4" xfId="0" applyFont="1" applyFill="1" applyBorder="1" applyAlignment="1">
      <alignment horizontal="center" vertical="center"/>
    </xf>
    <xf numFmtId="0" fontId="41" fillId="15" borderId="5" xfId="0" applyFont="1" applyFill="1" applyBorder="1" applyAlignment="1">
      <alignment horizontal="center" vertical="center"/>
    </xf>
    <xf numFmtId="0" fontId="41" fillId="15" borderId="20" xfId="0" applyFont="1" applyFill="1" applyBorder="1" applyAlignment="1">
      <alignment horizontal="center" vertical="center"/>
    </xf>
    <xf numFmtId="0" fontId="41" fillId="15" borderId="6" xfId="0" applyFont="1" applyFill="1" applyBorder="1" applyAlignment="1">
      <alignment horizontal="center" vertical="center"/>
    </xf>
    <xf numFmtId="0" fontId="41" fillId="15" borderId="21" xfId="0" applyFont="1" applyFill="1" applyBorder="1" applyAlignment="1">
      <alignment horizontal="center" vertical="center"/>
    </xf>
    <xf numFmtId="0" fontId="41" fillId="15" borderId="19" xfId="0" applyFont="1" applyFill="1" applyBorder="1" applyAlignment="1">
      <alignment horizontal="center" vertical="center"/>
    </xf>
    <xf numFmtId="0" fontId="42" fillId="15" borderId="6" xfId="7" applyFill="1" applyBorder="1" applyAlignment="1">
      <alignment horizontal="center" vertical="center"/>
    </xf>
    <xf numFmtId="167" fontId="25" fillId="11" borderId="7" xfId="0" applyNumberFormat="1" applyFont="1" applyFill="1" applyBorder="1" applyAlignment="1">
      <alignment horizontal="center" vertical="top"/>
    </xf>
    <xf numFmtId="167" fontId="25" fillId="11" borderId="2" xfId="0" applyNumberFormat="1" applyFont="1" applyFill="1" applyBorder="1" applyAlignment="1">
      <alignment horizontal="center" vertical="top"/>
    </xf>
    <xf numFmtId="3" fontId="23" fillId="0" borderId="14" xfId="0" applyNumberFormat="1" applyFont="1" applyBorder="1" applyAlignment="1">
      <alignment horizontal="right" vertical="top"/>
    </xf>
    <xf numFmtId="3" fontId="23" fillId="0" borderId="15" xfId="0" applyNumberFormat="1" applyFont="1" applyBorder="1" applyAlignment="1">
      <alignment horizontal="right" vertical="top"/>
    </xf>
    <xf numFmtId="165" fontId="25" fillId="11" borderId="7" xfId="2" applyNumberFormat="1" applyFont="1" applyFill="1" applyBorder="1" applyAlignment="1">
      <alignment horizontal="center" vertical="top"/>
    </xf>
    <xf numFmtId="165" fontId="25" fillId="11" borderId="2" xfId="2" applyNumberFormat="1" applyFont="1" applyFill="1" applyBorder="1" applyAlignment="1">
      <alignment horizontal="center" vertical="top"/>
    </xf>
    <xf numFmtId="0" fontId="27" fillId="0" borderId="7" xfId="0" applyFont="1" applyBorder="1" applyAlignment="1">
      <alignment horizontal="right" vertical="top" wrapText="1"/>
    </xf>
    <xf numFmtId="0" fontId="27" fillId="0" borderId="2" xfId="0" applyFont="1" applyBorder="1" applyAlignment="1">
      <alignment horizontal="right" vertical="top" wrapText="1"/>
    </xf>
    <xf numFmtId="0" fontId="23" fillId="11" borderId="7" xfId="0" applyFont="1" applyFill="1" applyBorder="1" applyAlignment="1">
      <alignment horizontal="right" vertical="top"/>
    </xf>
    <xf numFmtId="0" fontId="23" fillId="11" borderId="2" xfId="0" applyFont="1" applyFill="1" applyBorder="1" applyAlignment="1">
      <alignment horizontal="right" vertical="top"/>
    </xf>
    <xf numFmtId="0" fontId="23" fillId="0" borderId="14" xfId="0" applyFont="1" applyBorder="1" applyAlignment="1">
      <alignment horizontal="right" vertical="top"/>
    </xf>
    <xf numFmtId="0" fontId="23" fillId="0" borderId="15" xfId="0" applyFont="1" applyBorder="1" applyAlignment="1">
      <alignment horizontal="right" vertical="top"/>
    </xf>
    <xf numFmtId="165" fontId="23" fillId="11" borderId="7" xfId="2" applyNumberFormat="1" applyFont="1" applyFill="1" applyBorder="1" applyAlignment="1">
      <alignment horizontal="right" vertical="top"/>
    </xf>
    <xf numFmtId="165" fontId="23" fillId="11" borderId="2" xfId="2" applyNumberFormat="1" applyFont="1" applyFill="1" applyBorder="1" applyAlignment="1">
      <alignment horizontal="right" vertical="top"/>
    </xf>
    <xf numFmtId="0" fontId="9" fillId="8"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49" fontId="11" fillId="10" borderId="1" xfId="0" applyNumberFormat="1" applyFont="1" applyFill="1" applyBorder="1" applyAlignment="1">
      <alignment horizontal="center" vertical="center" wrapText="1"/>
    </xf>
    <xf numFmtId="0" fontId="25" fillId="8" borderId="1" xfId="0" applyFont="1" applyFill="1" applyBorder="1" applyAlignment="1">
      <alignment horizontal="center" wrapText="1"/>
    </xf>
    <xf numFmtId="0" fontId="22" fillId="0" borderId="0" xfId="0" applyFont="1" applyBorder="1" applyAlignment="1">
      <alignment horizontal="left" wrapText="1"/>
    </xf>
    <xf numFmtId="0" fontId="25" fillId="3" borderId="1" xfId="0" applyFont="1" applyFill="1" applyBorder="1" applyAlignment="1">
      <alignment horizontal="center" wrapText="1"/>
    </xf>
    <xf numFmtId="0" fontId="25" fillId="3" borderId="8" xfId="0" applyFont="1" applyFill="1" applyBorder="1" applyAlignment="1">
      <alignment horizontal="center" wrapText="1"/>
    </xf>
    <xf numFmtId="0" fontId="25" fillId="3" borderId="9" xfId="0" applyFont="1" applyFill="1" applyBorder="1" applyAlignment="1">
      <alignment horizontal="center" wrapText="1"/>
    </xf>
    <xf numFmtId="0" fontId="25" fillId="8" borderId="8" xfId="0" applyFont="1" applyFill="1" applyBorder="1" applyAlignment="1">
      <alignment horizontal="center" wrapText="1"/>
    </xf>
    <xf numFmtId="0" fontId="25" fillId="8" borderId="9" xfId="0" applyFont="1" applyFill="1" applyBorder="1" applyAlignment="1">
      <alignment horizontal="center" wrapText="1"/>
    </xf>
    <xf numFmtId="164" fontId="23" fillId="11" borderId="7" xfId="2" applyFont="1" applyFill="1" applyBorder="1" applyAlignment="1">
      <alignment horizontal="center" vertical="top"/>
    </xf>
    <xf numFmtId="164" fontId="23" fillId="11" borderId="2" xfId="2" applyFont="1" applyFill="1" applyBorder="1" applyAlignment="1">
      <alignment horizontal="center" vertical="top"/>
    </xf>
    <xf numFmtId="0" fontId="23" fillId="0" borderId="14" xfId="0" applyFont="1" applyBorder="1" applyAlignment="1">
      <alignment horizontal="center" vertical="top"/>
    </xf>
    <xf numFmtId="0" fontId="23" fillId="0" borderId="15" xfId="0" applyFont="1" applyBorder="1" applyAlignment="1">
      <alignment horizontal="center" vertical="top"/>
    </xf>
    <xf numFmtId="164" fontId="23" fillId="11" borderId="7" xfId="2" applyFont="1" applyFill="1" applyBorder="1" applyAlignment="1">
      <alignment horizontal="right" vertical="top"/>
    </xf>
    <xf numFmtId="164" fontId="23" fillId="11" borderId="2" xfId="2" applyFont="1" applyFill="1" applyBorder="1" applyAlignment="1">
      <alignment horizontal="right" vertical="top"/>
    </xf>
    <xf numFmtId="0" fontId="9"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5" fillId="3" borderId="1" xfId="0" applyFont="1" applyFill="1" applyBorder="1" applyAlignment="1">
      <alignment horizontal="center" vertical="center" wrapText="1"/>
    </xf>
    <xf numFmtId="3" fontId="34" fillId="0" borderId="8" xfId="0" applyNumberFormat="1" applyFont="1" applyFill="1" applyBorder="1" applyAlignment="1">
      <alignment horizontal="center" wrapText="1"/>
    </xf>
    <xf numFmtId="3" fontId="34" fillId="0" borderId="9" xfId="0" applyNumberFormat="1" applyFont="1" applyFill="1" applyBorder="1" applyAlignment="1">
      <alignment horizontal="center" wrapText="1"/>
    </xf>
    <xf numFmtId="3" fontId="34" fillId="0" borderId="10" xfId="0" applyNumberFormat="1" applyFont="1" applyFill="1" applyBorder="1" applyAlignment="1">
      <alignment horizontal="center" wrapText="1"/>
    </xf>
    <xf numFmtId="0" fontId="5" fillId="5"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2" fillId="0" borderId="7" xfId="4" applyFont="1" applyFill="1" applyBorder="1" applyAlignment="1">
      <alignment horizontal="center" vertical="center" wrapText="1"/>
    </xf>
    <xf numFmtId="0" fontId="32" fillId="0" borderId="11" xfId="4" applyFont="1" applyFill="1" applyBorder="1" applyAlignment="1">
      <alignment horizontal="center" vertical="center" wrapText="1"/>
    </xf>
    <xf numFmtId="0" fontId="32" fillId="0" borderId="2" xfId="4" applyFont="1" applyFill="1" applyBorder="1" applyAlignment="1">
      <alignment horizontal="center" vertical="center" wrapText="1"/>
    </xf>
    <xf numFmtId="0" fontId="5" fillId="3" borderId="2" xfId="0" applyFont="1" applyFill="1" applyBorder="1" applyAlignment="1">
      <alignment horizontal="center" vertical="center" wrapText="1"/>
    </xf>
    <xf numFmtId="0" fontId="15" fillId="0" borderId="8"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horizontal="left" vertical="top" wrapText="1"/>
    </xf>
    <xf numFmtId="0" fontId="15" fillId="0" borderId="10" xfId="0" applyFont="1" applyFill="1" applyBorder="1" applyAlignment="1">
      <alignment horizontal="left" vertical="top" wrapText="1"/>
    </xf>
    <xf numFmtId="0" fontId="7" fillId="5" borderId="12" xfId="0" applyFont="1" applyFill="1" applyBorder="1" applyAlignment="1">
      <alignment horizontal="center"/>
    </xf>
    <xf numFmtId="0" fontId="7" fillId="5" borderId="0" xfId="0" applyFont="1" applyFill="1" applyBorder="1" applyAlignment="1">
      <alignment horizontal="center"/>
    </xf>
    <xf numFmtId="0" fontId="11" fillId="0" borderId="6" xfId="0" applyFont="1" applyFill="1" applyBorder="1" applyAlignment="1">
      <alignment horizontal="center" vertical="center"/>
    </xf>
    <xf numFmtId="0" fontId="11" fillId="0" borderId="19" xfId="0" applyFont="1" applyFill="1" applyBorder="1" applyAlignment="1">
      <alignment horizontal="center" vertical="center"/>
    </xf>
    <xf numFmtId="0" fontId="32" fillId="12" borderId="7" xfId="4" applyFont="1" applyFill="1" applyBorder="1" applyAlignment="1">
      <alignment horizontal="center" vertical="center" wrapText="1"/>
    </xf>
    <xf numFmtId="0" fontId="32" fillId="12" borderId="11" xfId="4" applyFont="1" applyFill="1" applyBorder="1" applyAlignment="1">
      <alignment horizontal="center" vertical="center" wrapText="1"/>
    </xf>
    <xf numFmtId="0" fontId="32" fillId="12" borderId="2" xfId="4" applyFont="1" applyFill="1" applyBorder="1" applyAlignment="1">
      <alignment horizontal="center" vertical="center" wrapText="1"/>
    </xf>
    <xf numFmtId="2" fontId="32" fillId="0" borderId="7" xfId="4" applyNumberFormat="1" applyFont="1" applyFill="1" applyBorder="1" applyAlignment="1">
      <alignment horizontal="center" vertical="center" wrapText="1"/>
    </xf>
    <xf numFmtId="2" fontId="32" fillId="0" borderId="11" xfId="4" applyNumberFormat="1" applyFont="1" applyFill="1" applyBorder="1" applyAlignment="1">
      <alignment horizontal="center" vertical="center" wrapText="1"/>
    </xf>
    <xf numFmtId="2" fontId="32" fillId="0" borderId="2" xfId="4" applyNumberFormat="1" applyFont="1" applyFill="1" applyBorder="1" applyAlignment="1">
      <alignment horizontal="center" vertical="center" wrapText="1"/>
    </xf>
  </cellXfs>
  <cellStyles count="8">
    <cellStyle name="Hipersaite" xfId="7" builtinId="8"/>
    <cellStyle name="Komats" xfId="2" builtinId="3"/>
    <cellStyle name="Normal 2" xfId="1" xr:uid="{00000000-0005-0000-0000-000002000000}"/>
    <cellStyle name="Normal 2 2" xfId="5" xr:uid="{00000000-0005-0000-0000-000003000000}"/>
    <cellStyle name="Normal_III_karta_aiz_galv budz" xfId="4" xr:uid="{00000000-0005-0000-0000-000004000000}"/>
    <cellStyle name="Parasts" xfId="0" builtinId="0"/>
    <cellStyle name="Percent 2" xfId="3" xr:uid="{00000000-0005-0000-0000-000006000000}"/>
    <cellStyle name="Procenti" xfId="6" builtinId="5"/>
  </cellStyles>
  <dxfs count="0"/>
  <tableStyles count="0" defaultTableStyle="TableStyleMedium2" defaultPivotStyle="PivotStyleMedium9"/>
  <colors>
    <mruColors>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arisb\AppData\Local\Microsoft\Windows\Temporary%20Internet%20Files\Content.Outlook\73M93T6G\Naudas%20plusma%202008%20-%202011_18janv0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G)"/>
      <sheetName val="Kopsavilkums"/>
      <sheetName val="Maksas_pakalpojumi(G)"/>
      <sheetName val="Atalgojumi(G)"/>
      <sheetName val="Iegādes(G)"/>
      <sheetName val="Kaprem_Investicijas(G)"/>
      <sheetName val="Projekti (G)"/>
      <sheetName val="Titullapa_(G)"/>
      <sheetName val="Projekti_(G)"/>
    </sheetNames>
    <sheetDataSet>
      <sheetData sheetId="0" refreshError="1"/>
      <sheetData sheetId="1" refreshError="1"/>
      <sheetData sheetId="2" refreshError="1"/>
      <sheetData sheetId="3"/>
      <sheetData sheetId="4"/>
      <sheetData sheetId="5" refreshError="1"/>
      <sheetData sheetId="6" refreshError="1"/>
      <sheetData sheetId="7"/>
      <sheetData sheetId="8"/>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liene.kaktina@ventspils.lv"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tabSelected="1" view="pageBreakPreview" zoomScale="60" zoomScaleNormal="90" workbookViewId="0">
      <selection activeCell="F1" sqref="F1"/>
    </sheetView>
  </sheetViews>
  <sheetFormatPr defaultColWidth="9.109375" defaultRowHeight="14.4" outlineLevelRow="1" x14ac:dyDescent="0.3"/>
  <cols>
    <col min="1" max="1" width="62.5546875" style="33" customWidth="1"/>
    <col min="2" max="2" width="42.33203125" style="27" customWidth="1"/>
    <col min="3" max="3" width="23.6640625" style="27" customWidth="1"/>
    <col min="4" max="4" width="23.6640625" style="189" customWidth="1"/>
    <col min="5" max="5" width="62.44140625" style="27" customWidth="1"/>
    <col min="6" max="8" width="23.6640625" style="27" customWidth="1"/>
    <col min="9" max="9" width="9.109375" style="27"/>
    <col min="10" max="10" width="42.44140625" style="27" customWidth="1"/>
    <col min="11" max="11" width="22.5546875" style="27" customWidth="1"/>
    <col min="12" max="16384" width="9.109375" style="27"/>
  </cols>
  <sheetData>
    <row r="1" spans="1:8" customFormat="1" ht="49.5" customHeight="1" thickBot="1" x14ac:dyDescent="0.35">
      <c r="A1" s="196" t="s">
        <v>110</v>
      </c>
      <c r="B1" s="201" t="s">
        <v>244</v>
      </c>
      <c r="C1" s="202"/>
      <c r="D1" s="203"/>
      <c r="E1" s="198"/>
      <c r="F1" s="198"/>
      <c r="G1" s="198"/>
    </row>
    <row r="2" spans="1:8" customFormat="1" ht="49.5" customHeight="1" thickBot="1" x14ac:dyDescent="0.35">
      <c r="A2" s="197" t="s">
        <v>240</v>
      </c>
      <c r="B2" s="204" t="s">
        <v>245</v>
      </c>
      <c r="C2" s="205"/>
      <c r="D2" s="206"/>
      <c r="E2" s="198"/>
      <c r="F2" s="198"/>
      <c r="G2" s="198"/>
    </row>
    <row r="3" spans="1:8" customFormat="1" ht="49.5" customHeight="1" thickBot="1" x14ac:dyDescent="0.35">
      <c r="A3" s="197" t="s">
        <v>241</v>
      </c>
      <c r="B3" s="204" t="s">
        <v>246</v>
      </c>
      <c r="C3" s="205"/>
      <c r="D3" s="206"/>
      <c r="E3" s="198"/>
      <c r="F3" s="198"/>
      <c r="G3" s="198"/>
    </row>
    <row r="4" spans="1:8" customFormat="1" ht="49.2" customHeight="1" thickBot="1" x14ac:dyDescent="0.35">
      <c r="A4" s="197" t="s">
        <v>242</v>
      </c>
      <c r="B4" s="204" t="s">
        <v>247</v>
      </c>
      <c r="C4" s="205"/>
      <c r="D4" s="206"/>
      <c r="E4" s="198"/>
      <c r="F4" s="198"/>
      <c r="G4" s="198"/>
    </row>
    <row r="5" spans="1:8" customFormat="1" ht="49.2" customHeight="1" thickBot="1" x14ac:dyDescent="0.35">
      <c r="A5" s="199" t="s">
        <v>243</v>
      </c>
      <c r="B5" s="207" t="s">
        <v>248</v>
      </c>
      <c r="C5" s="205"/>
      <c r="D5" s="206"/>
      <c r="E5" s="198"/>
      <c r="F5" s="198"/>
      <c r="G5" s="198"/>
    </row>
    <row r="6" spans="1:8" x14ac:dyDescent="0.3">
      <c r="A6" s="28"/>
      <c r="B6" s="29"/>
      <c r="C6" s="29"/>
      <c r="D6" s="29"/>
    </row>
    <row r="7" spans="1:8" s="30" customFormat="1" ht="15.6" x14ac:dyDescent="0.3">
      <c r="A7" s="238" t="s">
        <v>85</v>
      </c>
      <c r="B7" s="238"/>
      <c r="C7" s="238"/>
      <c r="D7" s="238"/>
      <c r="E7" s="222" t="s">
        <v>86</v>
      </c>
      <c r="F7" s="222"/>
      <c r="G7" s="222"/>
      <c r="H7" s="222"/>
    </row>
    <row r="8" spans="1:8" x14ac:dyDescent="0.3">
      <c r="A8" s="239" t="s">
        <v>7</v>
      </c>
      <c r="B8" s="239" t="s">
        <v>115</v>
      </c>
      <c r="C8" s="239" t="s">
        <v>116</v>
      </c>
      <c r="D8" s="224" t="s">
        <v>117</v>
      </c>
      <c r="E8" s="223" t="s">
        <v>7</v>
      </c>
      <c r="F8" s="223" t="s">
        <v>118</v>
      </c>
      <c r="G8" s="223" t="s">
        <v>119</v>
      </c>
      <c r="H8" s="224" t="s">
        <v>117</v>
      </c>
    </row>
    <row r="9" spans="1:8" ht="112.5" customHeight="1" x14ac:dyDescent="0.3">
      <c r="A9" s="239"/>
      <c r="B9" s="239"/>
      <c r="C9" s="239"/>
      <c r="D9" s="224"/>
      <c r="E9" s="223"/>
      <c r="F9" s="223"/>
      <c r="G9" s="223"/>
      <c r="H9" s="224"/>
    </row>
    <row r="10" spans="1:8" ht="19.5" customHeight="1" x14ac:dyDescent="0.3">
      <c r="A10" s="142">
        <v>2</v>
      </c>
      <c r="B10" s="142">
        <v>3</v>
      </c>
      <c r="C10" s="142">
        <v>4</v>
      </c>
      <c r="D10" s="164" t="s">
        <v>234</v>
      </c>
      <c r="E10" s="142">
        <v>6</v>
      </c>
      <c r="F10" s="142">
        <v>7</v>
      </c>
      <c r="G10" s="142">
        <v>8</v>
      </c>
      <c r="H10" s="164" t="s">
        <v>235</v>
      </c>
    </row>
    <row r="11" spans="1:8" ht="18" hidden="1" outlineLevel="1" x14ac:dyDescent="0.35">
      <c r="A11" s="227" t="s">
        <v>15</v>
      </c>
      <c r="B11" s="227"/>
      <c r="C11" s="227"/>
      <c r="D11" s="227"/>
      <c r="E11" s="225" t="s">
        <v>100</v>
      </c>
      <c r="F11" s="225"/>
      <c r="G11" s="225"/>
      <c r="H11" s="225"/>
    </row>
    <row r="12" spans="1:8" ht="54" hidden="1" outlineLevel="1" x14ac:dyDescent="0.3">
      <c r="A12" s="36" t="s">
        <v>121</v>
      </c>
      <c r="B12" s="37"/>
      <c r="C12" s="38" t="s">
        <v>16</v>
      </c>
      <c r="D12" s="180">
        <f>D13+D14+D15</f>
        <v>0</v>
      </c>
      <c r="E12" s="39" t="s">
        <v>122</v>
      </c>
      <c r="F12" s="40">
        <f>F13+F15</f>
        <v>0</v>
      </c>
      <c r="G12" s="41" t="s">
        <v>16</v>
      </c>
      <c r="H12" s="40">
        <f>H13+H15</f>
        <v>0</v>
      </c>
    </row>
    <row r="13" spans="1:8" ht="18" hidden="1" outlineLevel="1" x14ac:dyDescent="0.3">
      <c r="A13" s="42" t="s">
        <v>0</v>
      </c>
      <c r="B13" s="43">
        <v>0</v>
      </c>
      <c r="C13" s="44"/>
      <c r="D13" s="181">
        <v>0</v>
      </c>
      <c r="E13" s="214" t="s">
        <v>89</v>
      </c>
      <c r="F13" s="232">
        <v>0</v>
      </c>
      <c r="G13" s="234"/>
      <c r="H13" s="232">
        <v>0</v>
      </c>
    </row>
    <row r="14" spans="1:8" ht="18" hidden="1" outlineLevel="1" x14ac:dyDescent="0.3">
      <c r="A14" s="42" t="s">
        <v>1</v>
      </c>
      <c r="B14" s="43">
        <v>0</v>
      </c>
      <c r="C14" s="44"/>
      <c r="D14" s="181">
        <v>0</v>
      </c>
      <c r="E14" s="215"/>
      <c r="F14" s="233"/>
      <c r="G14" s="235"/>
      <c r="H14" s="233"/>
    </row>
    <row r="15" spans="1:8" ht="18" hidden="1" outlineLevel="1" x14ac:dyDescent="0.3">
      <c r="A15" s="42" t="s">
        <v>4</v>
      </c>
      <c r="B15" s="43">
        <v>0</v>
      </c>
      <c r="C15" s="44"/>
      <c r="D15" s="181">
        <v>0</v>
      </c>
      <c r="E15" s="42" t="s">
        <v>4</v>
      </c>
      <c r="F15" s="43">
        <v>0</v>
      </c>
      <c r="G15" s="44"/>
      <c r="H15" s="43">
        <v>0</v>
      </c>
    </row>
    <row r="16" spans="1:8" ht="54" hidden="1" outlineLevel="1" x14ac:dyDescent="0.3">
      <c r="A16" s="45" t="s">
        <v>123</v>
      </c>
      <c r="B16" s="46"/>
      <c r="C16" s="47"/>
      <c r="D16" s="182">
        <f>D17+D18+D19</f>
        <v>0</v>
      </c>
      <c r="E16" s="48" t="s">
        <v>124</v>
      </c>
      <c r="F16" s="40">
        <f>F17+F18+F19</f>
        <v>0</v>
      </c>
      <c r="G16" s="49"/>
      <c r="H16" s="40">
        <f>H17+H18+H19</f>
        <v>0</v>
      </c>
    </row>
    <row r="17" spans="1:9" ht="18" hidden="1" outlineLevel="1" x14ac:dyDescent="0.3">
      <c r="A17" s="42" t="s">
        <v>2</v>
      </c>
      <c r="B17" s="43">
        <v>0</v>
      </c>
      <c r="C17" s="44"/>
      <c r="D17" s="181">
        <v>0</v>
      </c>
      <c r="E17" s="42" t="s">
        <v>90</v>
      </c>
      <c r="F17" s="43">
        <v>0</v>
      </c>
      <c r="G17" s="44"/>
      <c r="H17" s="43">
        <v>0</v>
      </c>
    </row>
    <row r="18" spans="1:9" ht="54" hidden="1" outlineLevel="1" x14ac:dyDescent="0.3">
      <c r="A18" s="42" t="s">
        <v>11</v>
      </c>
      <c r="B18" s="43">
        <v>0</v>
      </c>
      <c r="C18" s="44"/>
      <c r="D18" s="181">
        <v>0</v>
      </c>
      <c r="E18" s="42" t="s">
        <v>91</v>
      </c>
      <c r="F18" s="43">
        <v>0</v>
      </c>
      <c r="G18" s="44"/>
      <c r="H18" s="43">
        <v>0</v>
      </c>
    </row>
    <row r="19" spans="1:9" ht="36" hidden="1" outlineLevel="1" x14ac:dyDescent="0.3">
      <c r="A19" s="42" t="s">
        <v>10</v>
      </c>
      <c r="B19" s="43">
        <v>0</v>
      </c>
      <c r="C19" s="44"/>
      <c r="D19" s="181">
        <v>0</v>
      </c>
      <c r="E19" s="42" t="s">
        <v>92</v>
      </c>
      <c r="F19" s="43">
        <v>0</v>
      </c>
      <c r="G19" s="44"/>
      <c r="H19" s="43">
        <v>0</v>
      </c>
    </row>
    <row r="20" spans="1:9" ht="54" hidden="1" outlineLevel="1" x14ac:dyDescent="0.3">
      <c r="A20" s="36" t="s">
        <v>125</v>
      </c>
      <c r="B20" s="37"/>
      <c r="C20" s="38" t="s">
        <v>16</v>
      </c>
      <c r="D20" s="183">
        <f>D21+D22+D23</f>
        <v>0</v>
      </c>
      <c r="E20" s="39" t="s">
        <v>126</v>
      </c>
      <c r="F20" s="50"/>
      <c r="G20" s="41" t="s">
        <v>16</v>
      </c>
      <c r="H20" s="40">
        <f>H21+H23</f>
        <v>0</v>
      </c>
    </row>
    <row r="21" spans="1:9" ht="18" hidden="1" outlineLevel="1" x14ac:dyDescent="0.3">
      <c r="A21" s="42" t="s">
        <v>0</v>
      </c>
      <c r="B21" s="43">
        <v>0</v>
      </c>
      <c r="C21" s="44"/>
      <c r="D21" s="181">
        <v>0</v>
      </c>
      <c r="E21" s="214" t="s">
        <v>1</v>
      </c>
      <c r="F21" s="216"/>
      <c r="G21" s="218"/>
      <c r="H21" s="236">
        <v>0</v>
      </c>
    </row>
    <row r="22" spans="1:9" ht="18" hidden="1" outlineLevel="1" x14ac:dyDescent="0.3">
      <c r="A22" s="42" t="s">
        <v>1</v>
      </c>
      <c r="B22" s="43">
        <v>0</v>
      </c>
      <c r="C22" s="44"/>
      <c r="D22" s="181">
        <v>0</v>
      </c>
      <c r="E22" s="215"/>
      <c r="F22" s="217"/>
      <c r="G22" s="219"/>
      <c r="H22" s="237"/>
    </row>
    <row r="23" spans="1:9" ht="18" hidden="1" outlineLevel="1" x14ac:dyDescent="0.3">
      <c r="A23" s="42" t="s">
        <v>4</v>
      </c>
      <c r="B23" s="43">
        <v>0</v>
      </c>
      <c r="C23" s="44"/>
      <c r="D23" s="181">
        <v>0</v>
      </c>
      <c r="E23" s="42" t="s">
        <v>4</v>
      </c>
      <c r="F23" s="51"/>
      <c r="G23" s="44"/>
      <c r="H23" s="43">
        <v>0</v>
      </c>
    </row>
    <row r="24" spans="1:9" ht="54" hidden="1" outlineLevel="1" x14ac:dyDescent="0.3">
      <c r="A24" s="45" t="s">
        <v>127</v>
      </c>
      <c r="B24" s="46"/>
      <c r="C24" s="47"/>
      <c r="D24" s="182">
        <f>D25+D26+D27</f>
        <v>0</v>
      </c>
      <c r="E24" s="48" t="s">
        <v>128</v>
      </c>
      <c r="F24" s="52"/>
      <c r="G24" s="49"/>
      <c r="H24" s="40">
        <f>H25+H26+H27</f>
        <v>0</v>
      </c>
    </row>
    <row r="25" spans="1:9" ht="18" hidden="1" outlineLevel="1" x14ac:dyDescent="0.3">
      <c r="A25" s="42" t="s">
        <v>2</v>
      </c>
      <c r="B25" s="43">
        <v>0</v>
      </c>
      <c r="C25" s="44"/>
      <c r="D25" s="181">
        <v>0</v>
      </c>
      <c r="E25" s="42" t="s">
        <v>90</v>
      </c>
      <c r="F25" s="51"/>
      <c r="G25" s="44"/>
      <c r="H25" s="43">
        <v>0</v>
      </c>
    </row>
    <row r="26" spans="1:9" ht="54" hidden="1" outlineLevel="1" x14ac:dyDescent="0.3">
      <c r="A26" s="42" t="s">
        <v>11</v>
      </c>
      <c r="B26" s="43">
        <v>0</v>
      </c>
      <c r="C26" s="44"/>
      <c r="D26" s="181">
        <v>0</v>
      </c>
      <c r="E26" s="42" t="s">
        <v>91</v>
      </c>
      <c r="F26" s="51"/>
      <c r="G26" s="44"/>
      <c r="H26" s="43">
        <v>0</v>
      </c>
    </row>
    <row r="27" spans="1:9" ht="36" hidden="1" outlineLevel="1" x14ac:dyDescent="0.3">
      <c r="A27" s="42" t="s">
        <v>10</v>
      </c>
      <c r="B27" s="43">
        <v>0</v>
      </c>
      <c r="C27" s="44"/>
      <c r="D27" s="181">
        <v>0</v>
      </c>
      <c r="E27" s="42" t="s">
        <v>92</v>
      </c>
      <c r="F27" s="51"/>
      <c r="G27" s="44"/>
      <c r="H27" s="43">
        <v>0</v>
      </c>
    </row>
    <row r="28" spans="1:9" ht="48.75" customHeight="1" collapsed="1" x14ac:dyDescent="0.35">
      <c r="A28" s="227" t="s">
        <v>5</v>
      </c>
      <c r="B28" s="227"/>
      <c r="C28" s="227"/>
      <c r="D28" s="227"/>
      <c r="E28" s="225" t="s">
        <v>87</v>
      </c>
      <c r="F28" s="225"/>
      <c r="G28" s="225"/>
      <c r="H28" s="225"/>
    </row>
    <row r="29" spans="1:9" ht="36" x14ac:dyDescent="0.3">
      <c r="A29" s="45" t="s">
        <v>8</v>
      </c>
      <c r="B29" s="53"/>
      <c r="C29" s="54">
        <v>43</v>
      </c>
      <c r="D29" s="184">
        <f>SUM(D30:D34)</f>
        <v>2486760</v>
      </c>
      <c r="E29" s="48" t="s">
        <v>88</v>
      </c>
      <c r="F29" s="50"/>
      <c r="G29" s="49">
        <v>43</v>
      </c>
      <c r="H29" s="55">
        <f>SUM(H30:H34)</f>
        <v>1337890</v>
      </c>
      <c r="I29" s="27" t="s">
        <v>93</v>
      </c>
    </row>
    <row r="30" spans="1:9" ht="18" x14ac:dyDescent="0.3">
      <c r="A30" s="42" t="s">
        <v>0</v>
      </c>
      <c r="B30" s="166" t="s">
        <v>236</v>
      </c>
      <c r="C30" s="56"/>
      <c r="D30" s="185">
        <v>2486760</v>
      </c>
      <c r="E30" s="214" t="s">
        <v>1</v>
      </c>
      <c r="F30" s="208">
        <v>4.6280000000000001</v>
      </c>
      <c r="G30" s="210"/>
      <c r="H30" s="212">
        <v>1337890</v>
      </c>
    </row>
    <row r="31" spans="1:9" ht="18" x14ac:dyDescent="0.3">
      <c r="A31" s="42" t="s">
        <v>1</v>
      </c>
      <c r="B31" s="43"/>
      <c r="C31" s="44"/>
      <c r="D31" s="185">
        <v>0</v>
      </c>
      <c r="E31" s="215"/>
      <c r="F31" s="209"/>
      <c r="G31" s="211"/>
      <c r="H31" s="213"/>
    </row>
    <row r="32" spans="1:9" ht="18" x14ac:dyDescent="0.3">
      <c r="A32" s="42" t="s">
        <v>3</v>
      </c>
      <c r="B32" s="43"/>
      <c r="C32" s="44"/>
      <c r="D32" s="185">
        <v>0</v>
      </c>
      <c r="E32" s="42" t="s">
        <v>94</v>
      </c>
      <c r="F32" s="51"/>
      <c r="G32" s="44"/>
      <c r="H32" s="57">
        <v>0</v>
      </c>
    </row>
    <row r="33" spans="1:8" ht="36" x14ac:dyDescent="0.3">
      <c r="A33" s="42" t="s">
        <v>14</v>
      </c>
      <c r="B33" s="43"/>
      <c r="C33" s="44"/>
      <c r="D33" s="185">
        <v>0</v>
      </c>
      <c r="E33" s="214" t="s">
        <v>95</v>
      </c>
      <c r="F33" s="216"/>
      <c r="G33" s="218"/>
      <c r="H33" s="220"/>
    </row>
    <row r="34" spans="1:8" ht="36" x14ac:dyDescent="0.3">
      <c r="A34" s="42" t="s">
        <v>129</v>
      </c>
      <c r="B34" s="43"/>
      <c r="C34" s="44"/>
      <c r="D34" s="185"/>
      <c r="E34" s="215"/>
      <c r="F34" s="217"/>
      <c r="G34" s="219"/>
      <c r="H34" s="221"/>
    </row>
    <row r="35" spans="1:8" ht="47.25" customHeight="1" x14ac:dyDescent="0.35">
      <c r="A35" s="228" t="s">
        <v>6</v>
      </c>
      <c r="B35" s="229"/>
      <c r="C35" s="229"/>
      <c r="D35" s="229"/>
      <c r="E35" s="230" t="s">
        <v>96</v>
      </c>
      <c r="F35" s="231"/>
      <c r="G35" s="231"/>
      <c r="H35" s="231"/>
    </row>
    <row r="36" spans="1:8" ht="36" x14ac:dyDescent="0.3">
      <c r="A36" s="45" t="s">
        <v>69</v>
      </c>
      <c r="B36" s="46"/>
      <c r="C36" s="47"/>
      <c r="D36" s="186">
        <f>SUM(D37:D40)</f>
        <v>650000</v>
      </c>
      <c r="E36" s="48" t="s">
        <v>69</v>
      </c>
      <c r="F36" s="52"/>
      <c r="G36" s="49"/>
      <c r="H36" s="50">
        <f>SUM(H37:H39)</f>
        <v>0</v>
      </c>
    </row>
    <row r="37" spans="1:8" ht="72" x14ac:dyDescent="0.3">
      <c r="A37" s="42" t="s">
        <v>12</v>
      </c>
      <c r="B37" s="51"/>
      <c r="C37" s="44"/>
      <c r="D37" s="187">
        <v>0</v>
      </c>
      <c r="E37" s="42" t="s">
        <v>97</v>
      </c>
      <c r="F37" s="51"/>
      <c r="G37" s="44"/>
      <c r="H37" s="58">
        <v>0</v>
      </c>
    </row>
    <row r="38" spans="1:8" ht="36" x14ac:dyDescent="0.3">
      <c r="A38" s="42" t="s">
        <v>13</v>
      </c>
      <c r="B38" s="51"/>
      <c r="C38" s="44"/>
      <c r="D38" s="187">
        <v>0</v>
      </c>
      <c r="E38" s="42" t="s">
        <v>98</v>
      </c>
      <c r="F38" s="51"/>
      <c r="G38" s="44"/>
      <c r="H38" s="58">
        <v>0</v>
      </c>
    </row>
    <row r="39" spans="1:8" ht="72" x14ac:dyDescent="0.3">
      <c r="A39" s="42" t="s">
        <v>230</v>
      </c>
      <c r="B39" s="167" t="s">
        <v>231</v>
      </c>
      <c r="C39" s="44"/>
      <c r="D39" s="173">
        <v>350000</v>
      </c>
      <c r="E39" s="42" t="s">
        <v>99</v>
      </c>
      <c r="F39" s="51"/>
      <c r="G39" s="44"/>
      <c r="H39" s="58">
        <v>0</v>
      </c>
    </row>
    <row r="40" spans="1:8" ht="72" x14ac:dyDescent="0.35">
      <c r="A40" s="59" t="s">
        <v>232</v>
      </c>
      <c r="B40" s="168" t="s">
        <v>233</v>
      </c>
      <c r="C40" s="60"/>
      <c r="D40" s="174">
        <v>300000</v>
      </c>
      <c r="E40" s="165"/>
      <c r="F40" s="165"/>
      <c r="G40" s="165"/>
      <c r="H40" s="165"/>
    </row>
    <row r="41" spans="1:8" ht="33" customHeight="1" x14ac:dyDescent="0.4">
      <c r="A41" s="169" t="s">
        <v>120</v>
      </c>
      <c r="B41" s="169"/>
      <c r="C41" s="169"/>
      <c r="D41" s="171">
        <f>D29+D36</f>
        <v>3136760</v>
      </c>
      <c r="E41" s="170"/>
      <c r="F41" s="170"/>
      <c r="G41" s="170"/>
      <c r="H41" s="171">
        <f>H29+H36</f>
        <v>1337890</v>
      </c>
    </row>
    <row r="42" spans="1:8" ht="33" customHeight="1" x14ac:dyDescent="0.4">
      <c r="A42" s="190" t="s">
        <v>229</v>
      </c>
      <c r="B42" s="190"/>
      <c r="C42" s="190"/>
      <c r="D42" s="191"/>
      <c r="E42" s="192"/>
      <c r="F42" s="192"/>
      <c r="G42" s="192"/>
      <c r="H42" s="193">
        <f>D41+H41</f>
        <v>4474650</v>
      </c>
    </row>
    <row r="43" spans="1:8" ht="51.75" customHeight="1" x14ac:dyDescent="0.3">
      <c r="A43" s="226" t="s">
        <v>9</v>
      </c>
      <c r="B43" s="226"/>
      <c r="C43" s="226"/>
      <c r="D43" s="226"/>
    </row>
    <row r="44" spans="1:8" x14ac:dyDescent="0.3">
      <c r="A44" s="35"/>
      <c r="B44" s="35"/>
      <c r="C44" s="35"/>
      <c r="D44" s="188"/>
    </row>
    <row r="45" spans="1:8" x14ac:dyDescent="0.3">
      <c r="A45" s="27"/>
    </row>
    <row r="46" spans="1:8" x14ac:dyDescent="0.3">
      <c r="A46" s="27"/>
      <c r="B46" s="31"/>
      <c r="C46" s="31"/>
    </row>
    <row r="47" spans="1:8" x14ac:dyDescent="0.3">
      <c r="A47" s="27"/>
      <c r="B47" s="32"/>
      <c r="C47" s="32"/>
    </row>
    <row r="48" spans="1:8" x14ac:dyDescent="0.3">
      <c r="A48" s="27"/>
    </row>
    <row r="49" spans="1:3" x14ac:dyDescent="0.3">
      <c r="A49" s="27"/>
    </row>
    <row r="50" spans="1:3" x14ac:dyDescent="0.3">
      <c r="A50" s="27"/>
      <c r="B50" s="32"/>
      <c r="C50" s="32"/>
    </row>
    <row r="51" spans="1:3" x14ac:dyDescent="0.3">
      <c r="A51" s="27"/>
    </row>
    <row r="52" spans="1:3" x14ac:dyDescent="0.3">
      <c r="A52" s="27"/>
      <c r="B52" s="31"/>
      <c r="C52" s="31"/>
    </row>
    <row r="53" spans="1:3" x14ac:dyDescent="0.3">
      <c r="A53" s="27"/>
      <c r="B53" s="32"/>
      <c r="C53" s="32"/>
    </row>
  </sheetData>
  <mergeCells count="38">
    <mergeCell ref="A7:D7"/>
    <mergeCell ref="D8:D9"/>
    <mergeCell ref="A8:A9"/>
    <mergeCell ref="B8:B9"/>
    <mergeCell ref="C8:C9"/>
    <mergeCell ref="E11:H11"/>
    <mergeCell ref="E28:H28"/>
    <mergeCell ref="A43:D43"/>
    <mergeCell ref="A11:D11"/>
    <mergeCell ref="A28:D28"/>
    <mergeCell ref="A35:D35"/>
    <mergeCell ref="E35:H35"/>
    <mergeCell ref="E13:E14"/>
    <mergeCell ref="F13:F14"/>
    <mergeCell ref="H13:H14"/>
    <mergeCell ref="G13:G14"/>
    <mergeCell ref="E21:E22"/>
    <mergeCell ref="F21:F22"/>
    <mergeCell ref="G21:G22"/>
    <mergeCell ref="H21:H22"/>
    <mergeCell ref="E30:E31"/>
    <mergeCell ref="E7:H7"/>
    <mergeCell ref="E8:E9"/>
    <mergeCell ref="F8:F9"/>
    <mergeCell ref="G8:G9"/>
    <mergeCell ref="H8:H9"/>
    <mergeCell ref="F30:F31"/>
    <mergeCell ref="G30:G31"/>
    <mergeCell ref="H30:H31"/>
    <mergeCell ref="E33:E34"/>
    <mergeCell ref="F33:F34"/>
    <mergeCell ref="G33:G34"/>
    <mergeCell ref="H33:H34"/>
    <mergeCell ref="B1:D1"/>
    <mergeCell ref="B2:D2"/>
    <mergeCell ref="B3:D3"/>
    <mergeCell ref="B4:D4"/>
    <mergeCell ref="B5:D5"/>
  </mergeCells>
  <hyperlinks>
    <hyperlink ref="B5" r:id="rId1" xr:uid="{D3BF797E-8816-4ABB-8D14-43796DA85218}"/>
  </hyperlinks>
  <printOptions horizontalCentered="1"/>
  <pageMargins left="0.19685039370078741" right="0.15748031496062992" top="0.6692913385826772" bottom="0.39370078740157483" header="0.31496062992125984" footer="0.31496062992125984"/>
  <pageSetup paperSize="8" scale="71"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
  <sheetViews>
    <sheetView view="pageBreakPreview" topLeftCell="A9" zoomScale="85" zoomScaleNormal="100" zoomScaleSheetLayoutView="85" workbookViewId="0">
      <selection activeCell="C25" sqref="C25"/>
    </sheetView>
  </sheetViews>
  <sheetFormatPr defaultRowHeight="14.4" x14ac:dyDescent="0.3"/>
  <cols>
    <col min="1" max="1" width="9.109375" style="61"/>
    <col min="2" max="2" width="58.5546875" customWidth="1"/>
    <col min="3" max="3" width="71.5546875" customWidth="1"/>
  </cols>
  <sheetData>
    <row r="1" spans="1:18" ht="15" thickBot="1" x14ac:dyDescent="0.35"/>
    <row r="2" spans="1:18" ht="36" customHeight="1" thickBot="1" x14ac:dyDescent="0.35">
      <c r="A2" s="242" t="s">
        <v>110</v>
      </c>
      <c r="B2" s="243"/>
      <c r="C2" s="90" t="s">
        <v>114</v>
      </c>
    </row>
    <row r="3" spans="1:18" x14ac:dyDescent="0.3">
      <c r="A3" s="87">
        <v>1</v>
      </c>
      <c r="B3" s="88">
        <v>2</v>
      </c>
      <c r="C3" s="89">
        <v>3</v>
      </c>
    </row>
    <row r="4" spans="1:18" ht="29.25" customHeight="1" x14ac:dyDescent="0.3">
      <c r="A4" s="62">
        <v>1</v>
      </c>
      <c r="B4" s="240" t="s">
        <v>83</v>
      </c>
      <c r="C4" s="241"/>
    </row>
    <row r="5" spans="1:18" ht="28.8" x14ac:dyDescent="0.3">
      <c r="A5" s="62" t="s">
        <v>130</v>
      </c>
      <c r="B5" s="20" t="s">
        <v>81</v>
      </c>
      <c r="C5" s="91" t="s">
        <v>131</v>
      </c>
    </row>
    <row r="6" spans="1:18" ht="121.5" customHeight="1" x14ac:dyDescent="0.3">
      <c r="A6" s="63" t="s">
        <v>132</v>
      </c>
      <c r="B6" s="64" t="s">
        <v>133</v>
      </c>
      <c r="C6" s="91" t="s">
        <v>134</v>
      </c>
    </row>
    <row r="7" spans="1:18" ht="28.8" x14ac:dyDescent="0.3">
      <c r="A7" s="62" t="s">
        <v>135</v>
      </c>
      <c r="B7" s="20" t="s">
        <v>101</v>
      </c>
      <c r="C7" s="91" t="s">
        <v>136</v>
      </c>
    </row>
    <row r="8" spans="1:18" ht="28.8" x14ac:dyDescent="0.3">
      <c r="A8" s="62" t="s">
        <v>137</v>
      </c>
      <c r="B8" s="65" t="s">
        <v>138</v>
      </c>
      <c r="C8" s="92" t="s">
        <v>139</v>
      </c>
      <c r="D8" s="25"/>
      <c r="E8" s="25"/>
      <c r="F8" s="25"/>
      <c r="G8" s="25"/>
      <c r="H8" s="25"/>
      <c r="I8" s="25"/>
      <c r="J8" s="26"/>
      <c r="K8" s="26"/>
      <c r="L8" s="26"/>
      <c r="M8" s="26"/>
      <c r="N8" s="26"/>
      <c r="O8" s="26"/>
      <c r="P8" s="26"/>
    </row>
    <row r="9" spans="1:18" ht="24" customHeight="1" x14ac:dyDescent="0.3">
      <c r="A9" s="62" t="s">
        <v>140</v>
      </c>
      <c r="B9" s="65" t="s">
        <v>84</v>
      </c>
      <c r="C9" s="93">
        <v>2.2200000000000002</v>
      </c>
      <c r="D9" s="25"/>
      <c r="E9" s="25"/>
      <c r="F9" s="25"/>
      <c r="G9" s="25"/>
      <c r="H9" s="25"/>
      <c r="I9" s="25"/>
      <c r="J9" s="26"/>
      <c r="K9" s="26"/>
      <c r="L9" s="26"/>
      <c r="M9" s="26"/>
      <c r="N9" s="26"/>
      <c r="O9" s="26"/>
      <c r="P9" s="26"/>
      <c r="Q9" s="26"/>
      <c r="R9" s="26"/>
    </row>
    <row r="10" spans="1:18" ht="38.25" customHeight="1" x14ac:dyDescent="0.3">
      <c r="A10" s="62" t="s">
        <v>141</v>
      </c>
      <c r="B10" s="240" t="s">
        <v>80</v>
      </c>
      <c r="C10" s="241"/>
    </row>
    <row r="11" spans="1:18" ht="115.2" x14ac:dyDescent="0.3">
      <c r="A11" s="63" t="s">
        <v>142</v>
      </c>
      <c r="B11" s="64" t="s">
        <v>78</v>
      </c>
      <c r="C11" s="91" t="s">
        <v>223</v>
      </c>
    </row>
    <row r="12" spans="1:18" ht="28.8" x14ac:dyDescent="0.3">
      <c r="A12" s="63" t="s">
        <v>143</v>
      </c>
      <c r="B12" s="20" t="s">
        <v>102</v>
      </c>
      <c r="C12" s="94" t="s">
        <v>222</v>
      </c>
    </row>
    <row r="13" spans="1:18" ht="82.5" customHeight="1" x14ac:dyDescent="0.3">
      <c r="A13" s="63" t="s">
        <v>144</v>
      </c>
      <c r="B13" s="64" t="s">
        <v>79</v>
      </c>
      <c r="C13" s="95" t="s">
        <v>190</v>
      </c>
    </row>
    <row r="14" spans="1:18" ht="72" x14ac:dyDescent="0.3">
      <c r="A14" s="63" t="s">
        <v>145</v>
      </c>
      <c r="B14" s="64" t="s">
        <v>103</v>
      </c>
      <c r="C14" s="91" t="s">
        <v>224</v>
      </c>
    </row>
    <row r="15" spans="1:18" ht="54" customHeight="1" x14ac:dyDescent="0.3">
      <c r="A15" s="63" t="s">
        <v>146</v>
      </c>
      <c r="B15" s="96" t="s">
        <v>147</v>
      </c>
      <c r="C15" s="172" t="s">
        <v>225</v>
      </c>
    </row>
  </sheetData>
  <mergeCells count="3">
    <mergeCell ref="B4:C4"/>
    <mergeCell ref="B10:C10"/>
    <mergeCell ref="A2:B2"/>
  </mergeCells>
  <printOptions horizontalCentered="1"/>
  <pageMargins left="0.70866141732283472" right="0.70866141732283472" top="0.74803149606299213" bottom="0.74803149606299213" header="0.31496062992125984" footer="0.31496062992125984"/>
  <pageSetup paperSize="8" orientation="landscape" r:id="rId1"/>
  <colBreaks count="1" manualBreakCount="1">
    <brk id="1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9"/>
  <sheetViews>
    <sheetView view="pageBreakPreview" zoomScale="85" zoomScaleNormal="85" zoomScaleSheetLayoutView="85" workbookViewId="0">
      <selection activeCell="H6" sqref="H6"/>
    </sheetView>
  </sheetViews>
  <sheetFormatPr defaultRowHeight="14.4" x14ac:dyDescent="0.3"/>
  <cols>
    <col min="1" max="1" width="9.109375" style="97"/>
    <col min="2" max="2" width="53.109375" style="1" customWidth="1"/>
    <col min="3" max="3" width="20.5546875" style="61" customWidth="1"/>
    <col min="4" max="4" width="25" customWidth="1"/>
    <col min="5" max="5" width="20.5546875" customWidth="1"/>
    <col min="6" max="6" width="17.44140625" customWidth="1"/>
    <col min="7" max="7" width="16.6640625" customWidth="1"/>
    <col min="8" max="8" width="18" customWidth="1"/>
    <col min="9" max="9" width="19" customWidth="1"/>
    <col min="11" max="11" width="42.44140625" customWidth="1"/>
    <col min="12" max="12" width="22.5546875" customWidth="1"/>
  </cols>
  <sheetData>
    <row r="1" spans="1:9" ht="15" thickBot="1" x14ac:dyDescent="0.35"/>
    <row r="2" spans="1:9" ht="33.75" customHeight="1" thickBot="1" x14ac:dyDescent="0.35">
      <c r="A2" s="242" t="s">
        <v>110</v>
      </c>
      <c r="B2" s="243"/>
      <c r="C2" s="244" t="s">
        <v>249</v>
      </c>
      <c r="D2" s="245"/>
      <c r="E2" s="246"/>
    </row>
    <row r="3" spans="1:9" ht="12" customHeight="1" x14ac:dyDescent="0.3">
      <c r="A3" s="87">
        <v>1</v>
      </c>
      <c r="B3" s="88">
        <v>2</v>
      </c>
      <c r="C3" s="89">
        <v>3</v>
      </c>
      <c r="D3" s="88">
        <v>4</v>
      </c>
      <c r="E3" s="89">
        <v>5</v>
      </c>
    </row>
    <row r="4" spans="1:9" s="2" customFormat="1" ht="37.5" customHeight="1" x14ac:dyDescent="0.3">
      <c r="A4" s="98" t="s">
        <v>148</v>
      </c>
      <c r="B4" s="247" t="s">
        <v>17</v>
      </c>
      <c r="C4" s="247"/>
      <c r="D4" s="247"/>
      <c r="E4" s="247"/>
    </row>
    <row r="5" spans="1:9" s="2" customFormat="1" ht="36" customHeight="1" x14ac:dyDescent="0.3">
      <c r="A5" s="98" t="s">
        <v>148</v>
      </c>
      <c r="B5" s="66" t="s">
        <v>149</v>
      </c>
      <c r="C5" s="157">
        <v>37656</v>
      </c>
      <c r="D5" s="23"/>
      <c r="E5" s="23"/>
      <c r="F5" s="105"/>
      <c r="G5" s="106"/>
      <c r="H5" s="106"/>
      <c r="I5" s="106"/>
    </row>
    <row r="6" spans="1:9" ht="29.4" customHeight="1" x14ac:dyDescent="0.3">
      <c r="A6" s="99" t="s">
        <v>141</v>
      </c>
      <c r="B6" s="67" t="s">
        <v>150</v>
      </c>
      <c r="C6" s="158">
        <v>37656</v>
      </c>
      <c r="D6" s="108"/>
      <c r="E6" s="109"/>
      <c r="F6" s="105"/>
      <c r="G6" s="106"/>
      <c r="H6" s="106"/>
      <c r="I6" s="106"/>
    </row>
    <row r="7" spans="1:9" x14ac:dyDescent="0.3">
      <c r="A7" s="100" t="s">
        <v>142</v>
      </c>
      <c r="B7" s="69" t="s">
        <v>18</v>
      </c>
      <c r="C7" s="151">
        <v>16959</v>
      </c>
      <c r="D7" s="108"/>
      <c r="E7" s="110"/>
      <c r="F7" s="105"/>
      <c r="G7" s="106"/>
      <c r="H7" s="106"/>
      <c r="I7" s="106"/>
    </row>
    <row r="8" spans="1:9" x14ac:dyDescent="0.3">
      <c r="A8" s="100" t="s">
        <v>143</v>
      </c>
      <c r="B8" s="69" t="s">
        <v>19</v>
      </c>
      <c r="C8" s="151">
        <f>C6*96.3%</f>
        <v>36262.727999999996</v>
      </c>
      <c r="D8" s="149">
        <f>C8/C6</f>
        <v>0.96299999999999986</v>
      </c>
      <c r="E8" s="110"/>
      <c r="F8" s="105"/>
      <c r="G8" s="106"/>
      <c r="H8" s="106"/>
      <c r="I8" s="106"/>
    </row>
    <row r="9" spans="1:9" x14ac:dyDescent="0.3">
      <c r="A9" s="100" t="s">
        <v>144</v>
      </c>
      <c r="B9" s="69" t="s">
        <v>20</v>
      </c>
      <c r="C9" s="151">
        <f>C6*98.5%</f>
        <v>37091.159999999996</v>
      </c>
      <c r="D9" s="149">
        <f>C9/C6</f>
        <v>0.98499999999999988</v>
      </c>
      <c r="E9" s="111"/>
      <c r="F9" s="107"/>
      <c r="G9" s="195" t="s">
        <v>239</v>
      </c>
      <c r="H9" s="107"/>
      <c r="I9" s="107"/>
    </row>
    <row r="10" spans="1:9" ht="41.4" x14ac:dyDescent="0.3">
      <c r="A10" s="100"/>
      <c r="B10" s="112"/>
      <c r="C10" s="159"/>
      <c r="D10" s="113" t="s">
        <v>74</v>
      </c>
      <c r="E10" s="113" t="s">
        <v>75</v>
      </c>
      <c r="F10" s="107"/>
      <c r="G10" s="107"/>
      <c r="H10" s="107"/>
      <c r="I10" s="107"/>
    </row>
    <row r="11" spans="1:9" ht="15.6" x14ac:dyDescent="0.3">
      <c r="A11" s="99">
        <v>3</v>
      </c>
      <c r="B11" s="70" t="s">
        <v>21</v>
      </c>
      <c r="C11" s="160">
        <v>169.39400000000001</v>
      </c>
      <c r="D11" s="151">
        <f>D12+D13</f>
        <v>6</v>
      </c>
      <c r="E11" s="151">
        <f>E12+E13</f>
        <v>31.5</v>
      </c>
      <c r="F11" s="107"/>
      <c r="G11" s="107"/>
      <c r="H11" s="107"/>
      <c r="I11" s="107"/>
    </row>
    <row r="12" spans="1:9" x14ac:dyDescent="0.3">
      <c r="A12" s="100" t="s">
        <v>151</v>
      </c>
      <c r="B12" s="114" t="s">
        <v>22</v>
      </c>
      <c r="C12" s="151">
        <v>153</v>
      </c>
      <c r="D12" s="151">
        <v>6</v>
      </c>
      <c r="E12" s="151">
        <v>23</v>
      </c>
      <c r="F12" s="107"/>
      <c r="G12" s="107"/>
      <c r="H12" s="107"/>
      <c r="I12" s="107"/>
    </row>
    <row r="13" spans="1:9" x14ac:dyDescent="0.3">
      <c r="A13" s="100" t="s">
        <v>152</v>
      </c>
      <c r="B13" s="114" t="s">
        <v>23</v>
      </c>
      <c r="C13" s="151">
        <v>15.8</v>
      </c>
      <c r="D13" s="151">
        <v>0</v>
      </c>
      <c r="E13" s="151">
        <v>8.5</v>
      </c>
      <c r="F13" s="107"/>
      <c r="G13" s="107"/>
      <c r="H13" s="107"/>
      <c r="I13" s="107"/>
    </row>
    <row r="14" spans="1:9" ht="15.6" x14ac:dyDescent="0.3">
      <c r="A14" s="99" t="s">
        <v>153</v>
      </c>
      <c r="B14" s="115" t="s">
        <v>24</v>
      </c>
      <c r="C14" s="151">
        <f>C15+C16</f>
        <v>24</v>
      </c>
      <c r="D14" s="176"/>
      <c r="E14" s="176"/>
      <c r="F14" s="107"/>
      <c r="G14" s="107"/>
      <c r="H14" s="107"/>
      <c r="I14" s="107"/>
    </row>
    <row r="15" spans="1:9" x14ac:dyDescent="0.3">
      <c r="A15" s="101" t="s">
        <v>154</v>
      </c>
      <c r="B15" s="114" t="s">
        <v>25</v>
      </c>
      <c r="C15" s="151">
        <v>19</v>
      </c>
      <c r="D15" s="176"/>
      <c r="E15" s="176"/>
      <c r="F15" s="107"/>
      <c r="G15" s="107"/>
      <c r="H15" s="107"/>
      <c r="I15" s="107"/>
    </row>
    <row r="16" spans="1:9" ht="17.25" customHeight="1" x14ac:dyDescent="0.3">
      <c r="A16" s="102" t="s">
        <v>155</v>
      </c>
      <c r="B16" s="175" t="s">
        <v>26</v>
      </c>
      <c r="C16" s="151">
        <v>5</v>
      </c>
      <c r="D16" s="176"/>
      <c r="E16" s="176"/>
      <c r="F16" s="107"/>
      <c r="G16" s="107"/>
      <c r="H16" s="107"/>
      <c r="I16" s="107"/>
    </row>
    <row r="17" spans="1:9" ht="21.75" customHeight="1" x14ac:dyDescent="0.3">
      <c r="A17" s="99" t="s">
        <v>156</v>
      </c>
      <c r="B17" s="70" t="s">
        <v>65</v>
      </c>
      <c r="C17" s="151" t="s">
        <v>237</v>
      </c>
      <c r="D17" s="116"/>
      <c r="E17" s="116"/>
      <c r="F17" s="107"/>
      <c r="G17" s="107"/>
      <c r="H17" s="107"/>
      <c r="I17" s="107"/>
    </row>
    <row r="18" spans="1:9" ht="21.75" customHeight="1" x14ac:dyDescent="0.3">
      <c r="A18" s="99" t="s">
        <v>157</v>
      </c>
      <c r="B18" s="70" t="s">
        <v>104</v>
      </c>
      <c r="C18" s="156">
        <v>0.31</v>
      </c>
      <c r="D18" s="116"/>
      <c r="E18" s="116"/>
      <c r="F18" s="107"/>
      <c r="G18" s="107"/>
      <c r="H18" s="107"/>
      <c r="I18" s="107"/>
    </row>
    <row r="19" spans="1:9" ht="35.25" customHeight="1" x14ac:dyDescent="0.3">
      <c r="A19" s="177" t="s">
        <v>158</v>
      </c>
      <c r="B19" s="178" t="s">
        <v>76</v>
      </c>
      <c r="C19" s="151">
        <v>24</v>
      </c>
      <c r="D19" s="108"/>
      <c r="E19" s="108"/>
      <c r="F19" s="107"/>
      <c r="G19" s="107"/>
      <c r="H19" s="107"/>
      <c r="I19" s="107"/>
    </row>
    <row r="20" spans="1:9" ht="47.25" customHeight="1" x14ac:dyDescent="0.3">
      <c r="A20" s="177" t="s">
        <v>159</v>
      </c>
      <c r="B20" s="178" t="s">
        <v>111</v>
      </c>
      <c r="C20" s="179" t="s">
        <v>238</v>
      </c>
      <c r="D20" s="108"/>
      <c r="E20" s="108"/>
      <c r="F20" s="107"/>
      <c r="G20" s="107"/>
      <c r="H20" s="107"/>
      <c r="I20" s="107"/>
    </row>
    <row r="21" spans="1:9" ht="54.6" customHeight="1" x14ac:dyDescent="0.3">
      <c r="A21" s="103" t="s">
        <v>160</v>
      </c>
      <c r="B21" s="117" t="s">
        <v>70</v>
      </c>
      <c r="C21" s="162">
        <v>1</v>
      </c>
      <c r="D21" s="116"/>
      <c r="E21" s="116"/>
      <c r="F21" s="107"/>
      <c r="G21" s="107"/>
      <c r="H21" s="107"/>
      <c r="I21" s="107"/>
    </row>
    <row r="22" spans="1:9" ht="31.2" x14ac:dyDescent="0.3">
      <c r="A22" s="103" t="s">
        <v>161</v>
      </c>
      <c r="B22" s="117" t="s">
        <v>71</v>
      </c>
      <c r="C22" s="163">
        <v>1629563</v>
      </c>
      <c r="D22" s="108"/>
      <c r="E22" s="108"/>
      <c r="F22" s="107"/>
      <c r="G22" s="107"/>
      <c r="H22" s="107"/>
      <c r="I22" s="107"/>
    </row>
    <row r="23" spans="1:9" ht="96.75" customHeight="1" x14ac:dyDescent="0.3">
      <c r="A23" s="103" t="s">
        <v>162</v>
      </c>
      <c r="B23" s="117" t="s">
        <v>82</v>
      </c>
      <c r="C23" s="248" t="s">
        <v>226</v>
      </c>
      <c r="D23" s="249"/>
      <c r="E23" s="250"/>
      <c r="F23" s="107"/>
      <c r="G23" s="107"/>
      <c r="H23" s="107"/>
      <c r="I23" s="107"/>
    </row>
    <row r="24" spans="1:9" ht="30.75" customHeight="1" x14ac:dyDescent="0.3">
      <c r="A24" s="99"/>
      <c r="B24" s="251" t="s">
        <v>57</v>
      </c>
      <c r="C24" s="251"/>
      <c r="D24" s="251"/>
      <c r="E24" s="251"/>
      <c r="F24" s="107"/>
      <c r="G24" s="107"/>
      <c r="H24" s="107"/>
      <c r="I24" s="107"/>
    </row>
    <row r="25" spans="1:9" ht="31.2" x14ac:dyDescent="0.3">
      <c r="A25" s="99" t="s">
        <v>163</v>
      </c>
      <c r="B25" s="70" t="s">
        <v>164</v>
      </c>
      <c r="C25" s="158">
        <v>37656</v>
      </c>
      <c r="D25" s="108"/>
      <c r="E25" s="109"/>
      <c r="F25" s="107"/>
      <c r="G25" s="107"/>
      <c r="H25" s="107"/>
      <c r="I25" s="107"/>
    </row>
    <row r="26" spans="1:9" x14ac:dyDescent="0.3">
      <c r="A26" s="100" t="s">
        <v>165</v>
      </c>
      <c r="B26" s="114" t="s">
        <v>18</v>
      </c>
      <c r="C26" s="161">
        <v>17031</v>
      </c>
      <c r="D26" s="155"/>
      <c r="E26" s="110"/>
      <c r="F26" s="107"/>
      <c r="G26" s="107"/>
      <c r="H26" s="107"/>
      <c r="I26" s="107"/>
    </row>
    <row r="27" spans="1:9" x14ac:dyDescent="0.3">
      <c r="A27" s="100" t="s">
        <v>166</v>
      </c>
      <c r="B27" s="114" t="s">
        <v>19</v>
      </c>
      <c r="C27" s="161">
        <f>C25*96.6%</f>
        <v>36375.695999999996</v>
      </c>
      <c r="D27" s="194">
        <f>C27/C25</f>
        <v>0.96599999999999986</v>
      </c>
      <c r="E27" s="110"/>
      <c r="F27" s="107"/>
      <c r="G27" s="107"/>
      <c r="H27" s="107"/>
      <c r="I27" s="107"/>
    </row>
    <row r="28" spans="1:9" x14ac:dyDescent="0.3">
      <c r="A28" s="100" t="s">
        <v>167</v>
      </c>
      <c r="B28" s="114" t="s">
        <v>20</v>
      </c>
      <c r="C28" s="161">
        <f>C25*98.5%</f>
        <v>37091.159999999996</v>
      </c>
      <c r="D28" s="194">
        <f>C28/C25</f>
        <v>0.98499999999999988</v>
      </c>
      <c r="E28" s="111"/>
      <c r="F28" s="107"/>
      <c r="G28" s="107"/>
      <c r="H28" s="107"/>
      <c r="I28" s="107"/>
    </row>
    <row r="29" spans="1:9" ht="41.4" x14ac:dyDescent="0.3">
      <c r="A29" s="100"/>
      <c r="B29" s="112"/>
      <c r="C29" s="159"/>
      <c r="D29" s="113" t="s">
        <v>74</v>
      </c>
      <c r="E29" s="113" t="s">
        <v>75</v>
      </c>
      <c r="F29" s="107"/>
      <c r="G29" s="107"/>
      <c r="H29" s="107"/>
      <c r="I29" s="107"/>
    </row>
    <row r="30" spans="1:9" ht="19.2" customHeight="1" x14ac:dyDescent="0.3">
      <c r="A30" s="99" t="s">
        <v>168</v>
      </c>
      <c r="B30" s="70" t="s">
        <v>58</v>
      </c>
      <c r="C30" s="160">
        <v>184.81399999999999</v>
      </c>
      <c r="D30" s="151">
        <v>22</v>
      </c>
      <c r="E30" s="151">
        <v>42</v>
      </c>
      <c r="F30" s="107"/>
      <c r="G30" s="107"/>
      <c r="H30" s="107"/>
      <c r="I30" s="107"/>
    </row>
    <row r="31" spans="1:9" ht="19.2" customHeight="1" x14ac:dyDescent="0.3">
      <c r="A31" s="99" t="s">
        <v>169</v>
      </c>
      <c r="B31" s="70" t="s">
        <v>65</v>
      </c>
      <c r="C31" s="160">
        <v>18</v>
      </c>
      <c r="D31" s="116"/>
      <c r="E31" s="118"/>
      <c r="F31" s="119"/>
      <c r="G31" s="107"/>
      <c r="H31" s="107"/>
      <c r="I31" s="107"/>
    </row>
    <row r="32" spans="1:9" ht="37.200000000000003" customHeight="1" x14ac:dyDescent="0.3">
      <c r="A32" s="99" t="s">
        <v>170</v>
      </c>
      <c r="B32" s="70" t="s">
        <v>105</v>
      </c>
      <c r="C32" s="156">
        <v>0.09</v>
      </c>
      <c r="D32" s="116"/>
      <c r="E32" s="118"/>
      <c r="F32" s="119"/>
      <c r="G32" s="107"/>
      <c r="H32" s="107"/>
      <c r="I32" s="107"/>
    </row>
    <row r="33" spans="1:9" ht="45" customHeight="1" x14ac:dyDescent="0.3">
      <c r="A33" s="104" t="s">
        <v>171</v>
      </c>
      <c r="B33" s="120" t="s">
        <v>172</v>
      </c>
      <c r="C33" s="121" t="s">
        <v>29</v>
      </c>
      <c r="D33" s="121" t="s">
        <v>30</v>
      </c>
      <c r="E33" s="121" t="s">
        <v>32</v>
      </c>
      <c r="F33" s="121" t="s">
        <v>59</v>
      </c>
      <c r="G33" s="121" t="s">
        <v>227</v>
      </c>
      <c r="H33" s="121" t="s">
        <v>228</v>
      </c>
      <c r="I33" s="121" t="s">
        <v>62</v>
      </c>
    </row>
    <row r="34" spans="1:9" ht="28.8" x14ac:dyDescent="0.3">
      <c r="A34" s="11"/>
      <c r="B34" s="122" t="s">
        <v>173</v>
      </c>
      <c r="C34" s="63" t="s">
        <v>174</v>
      </c>
      <c r="D34" s="63" t="s">
        <v>175</v>
      </c>
      <c r="E34" s="63" t="s">
        <v>176</v>
      </c>
      <c r="F34" s="63">
        <v>2336297</v>
      </c>
      <c r="G34" s="123">
        <v>0.6</v>
      </c>
      <c r="H34" s="124">
        <v>0.54159999999999997</v>
      </c>
      <c r="I34" s="63">
        <v>458160</v>
      </c>
    </row>
    <row r="35" spans="1:9" ht="57.6" x14ac:dyDescent="0.3">
      <c r="A35" s="104" t="s">
        <v>177</v>
      </c>
      <c r="B35" s="120" t="s">
        <v>64</v>
      </c>
      <c r="C35" s="121" t="s">
        <v>29</v>
      </c>
      <c r="D35" s="121" t="s">
        <v>30</v>
      </c>
      <c r="E35" s="121" t="s">
        <v>32</v>
      </c>
      <c r="F35" s="121" t="s">
        <v>66</v>
      </c>
      <c r="G35" s="121" t="s">
        <v>227</v>
      </c>
      <c r="H35" s="121" t="s">
        <v>228</v>
      </c>
      <c r="I35" s="121" t="s">
        <v>63</v>
      </c>
    </row>
    <row r="36" spans="1:9" ht="28.8" x14ac:dyDescent="0.3">
      <c r="A36" s="11"/>
      <c r="B36" s="125" t="s">
        <v>178</v>
      </c>
      <c r="C36" s="63" t="s">
        <v>174</v>
      </c>
      <c r="D36" s="63" t="s">
        <v>175</v>
      </c>
      <c r="E36" s="126" t="s">
        <v>179</v>
      </c>
      <c r="F36" s="63">
        <v>2268891</v>
      </c>
      <c r="G36" s="123">
        <v>0.25</v>
      </c>
      <c r="H36" s="124">
        <v>0.21129999999999999</v>
      </c>
      <c r="I36" s="63">
        <v>98874</v>
      </c>
    </row>
    <row r="37" spans="1:9" ht="43.2" x14ac:dyDescent="0.3">
      <c r="A37" s="104" t="s">
        <v>180</v>
      </c>
      <c r="B37" s="120" t="s">
        <v>60</v>
      </c>
      <c r="C37" s="121" t="s">
        <v>29</v>
      </c>
      <c r="D37" s="121" t="s">
        <v>30</v>
      </c>
      <c r="E37" s="121" t="s">
        <v>61</v>
      </c>
      <c r="F37" s="121" t="s">
        <v>227</v>
      </c>
      <c r="G37" s="121" t="s">
        <v>228</v>
      </c>
      <c r="H37" s="121"/>
      <c r="I37" s="107"/>
    </row>
    <row r="38" spans="1:9" ht="28.8" x14ac:dyDescent="0.3">
      <c r="A38" s="11"/>
      <c r="B38" s="125" t="s">
        <v>181</v>
      </c>
      <c r="C38" s="63" t="s">
        <v>174</v>
      </c>
      <c r="D38" s="63" t="s">
        <v>175</v>
      </c>
      <c r="E38" s="63" t="s">
        <v>182</v>
      </c>
      <c r="F38" s="123">
        <v>0.35</v>
      </c>
      <c r="G38" s="124">
        <v>0.33950000000000002</v>
      </c>
      <c r="H38" s="63">
        <f>420000+358878</f>
        <v>778878</v>
      </c>
      <c r="I38" s="28"/>
    </row>
    <row r="39" spans="1:9" x14ac:dyDescent="0.3">
      <c r="I39" s="2"/>
    </row>
  </sheetData>
  <mergeCells count="5">
    <mergeCell ref="C2:E2"/>
    <mergeCell ref="B4:E4"/>
    <mergeCell ref="C23:E23"/>
    <mergeCell ref="B24:E24"/>
    <mergeCell ref="A2:B2"/>
  </mergeCells>
  <pageMargins left="0.70866141732283472" right="0.70866141732283472" top="0.74803149606299213" bottom="0.74803149606299213" header="0.31496062992125984" footer="0.31496062992125984"/>
  <pageSetup paperSize="8" scale="68"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8"/>
  <sheetViews>
    <sheetView view="pageBreakPreview" topLeftCell="B6" zoomScale="85" zoomScaleNormal="70" zoomScaleSheetLayoutView="85" workbookViewId="0">
      <selection activeCell="L10" sqref="L10"/>
    </sheetView>
  </sheetViews>
  <sheetFormatPr defaultRowHeight="14.4" x14ac:dyDescent="0.3"/>
  <cols>
    <col min="1" max="1" width="9.109375" style="61"/>
    <col min="2" max="2" width="39.109375" style="1" customWidth="1"/>
    <col min="3" max="3" width="17.5546875" customWidth="1"/>
    <col min="4" max="4" width="24.44140625" customWidth="1"/>
    <col min="5" max="6" width="20.5546875" customWidth="1"/>
    <col min="7" max="7" width="18" customWidth="1"/>
    <col min="8" max="9" width="16.33203125" customWidth="1"/>
    <col min="10" max="10" width="15.6640625" customWidth="1"/>
    <col min="11" max="11" width="21" customWidth="1"/>
    <col min="12" max="12" width="31.33203125" customWidth="1"/>
    <col min="13" max="13" width="42.44140625" customWidth="1"/>
    <col min="14" max="14" width="22.5546875" customWidth="1"/>
  </cols>
  <sheetData>
    <row r="1" spans="1:12" ht="15" thickBot="1" x14ac:dyDescent="0.35"/>
    <row r="2" spans="1:12" ht="27" customHeight="1" thickBot="1" x14ac:dyDescent="0.35">
      <c r="A2" s="263" t="s">
        <v>110</v>
      </c>
      <c r="B2" s="264"/>
      <c r="C2" s="252" t="s">
        <v>249</v>
      </c>
      <c r="D2" s="253"/>
      <c r="E2" s="253"/>
      <c r="F2" s="21"/>
      <c r="G2" s="18"/>
    </row>
    <row r="3" spans="1:12" ht="13.5" customHeight="1" thickBot="1" x14ac:dyDescent="0.35">
      <c r="B3" s="127">
        <v>1</v>
      </c>
      <c r="C3" s="128">
        <v>2</v>
      </c>
      <c r="D3" s="129">
        <v>3</v>
      </c>
      <c r="E3" s="129">
        <v>4</v>
      </c>
      <c r="F3" s="3"/>
    </row>
    <row r="4" spans="1:12" s="2" customFormat="1" ht="18" customHeight="1" thickBot="1" x14ac:dyDescent="0.35">
      <c r="A4" s="260" t="s">
        <v>27</v>
      </c>
      <c r="B4" s="261"/>
      <c r="C4" s="261"/>
      <c r="D4" s="261"/>
      <c r="E4" s="262"/>
      <c r="F4" s="3"/>
    </row>
    <row r="5" spans="1:12" ht="29.4" customHeight="1" x14ac:dyDescent="0.3">
      <c r="A5" s="141">
        <v>1</v>
      </c>
      <c r="B5" s="130" t="s">
        <v>35</v>
      </c>
      <c r="C5" s="131">
        <v>1885149</v>
      </c>
      <c r="D5" s="132"/>
      <c r="E5" s="133"/>
      <c r="F5" s="71"/>
    </row>
    <row r="6" spans="1:12" ht="28.8" x14ac:dyDescent="0.3">
      <c r="A6" s="100" t="s">
        <v>130</v>
      </c>
      <c r="B6" s="68" t="s">
        <v>28</v>
      </c>
      <c r="C6" s="5">
        <v>1074683.21</v>
      </c>
      <c r="D6" s="8">
        <f>C6/C5</f>
        <v>0.57007865691253046</v>
      </c>
      <c r="E6" s="4"/>
      <c r="F6" s="72"/>
    </row>
    <row r="7" spans="1:12" ht="28.8" x14ac:dyDescent="0.3">
      <c r="A7" s="100" t="s">
        <v>132</v>
      </c>
      <c r="B7" s="68" t="s">
        <v>72</v>
      </c>
      <c r="C7" s="5">
        <v>2290</v>
      </c>
      <c r="D7" s="7">
        <f>C7/C5</f>
        <v>1.214758090739777E-3</v>
      </c>
      <c r="E7" s="4"/>
      <c r="F7" s="72"/>
      <c r="G7" s="18"/>
    </row>
    <row r="8" spans="1:12" ht="43.2" x14ac:dyDescent="0.3">
      <c r="A8" s="85" t="s">
        <v>141</v>
      </c>
      <c r="B8" s="19" t="s">
        <v>77</v>
      </c>
      <c r="C8" s="34" t="s">
        <v>29</v>
      </c>
      <c r="D8" s="34" t="s">
        <v>30</v>
      </c>
      <c r="E8" s="34" t="s">
        <v>32</v>
      </c>
      <c r="F8" s="34" t="s">
        <v>106</v>
      </c>
      <c r="G8" s="34" t="s">
        <v>34</v>
      </c>
      <c r="H8" s="34" t="s">
        <v>33</v>
      </c>
      <c r="I8" s="34" t="s">
        <v>45</v>
      </c>
      <c r="J8" s="34" t="s">
        <v>36</v>
      </c>
      <c r="K8" s="34" t="s">
        <v>43</v>
      </c>
      <c r="L8" s="34" t="s">
        <v>44</v>
      </c>
    </row>
    <row r="9" spans="1:12" s="10" customFormat="1" ht="108" customHeight="1" x14ac:dyDescent="0.3">
      <c r="A9" s="63">
        <v>3</v>
      </c>
      <c r="B9" s="63" t="s">
        <v>183</v>
      </c>
      <c r="C9" s="63" t="s">
        <v>184</v>
      </c>
      <c r="D9" s="63">
        <v>2005</v>
      </c>
      <c r="E9" s="63" t="s">
        <v>185</v>
      </c>
      <c r="F9" s="63">
        <v>50566</v>
      </c>
      <c r="G9" s="134">
        <v>2515318</v>
      </c>
      <c r="H9" s="123">
        <v>0.6</v>
      </c>
      <c r="I9" s="96" t="s">
        <v>186</v>
      </c>
      <c r="J9" s="63">
        <v>1169914</v>
      </c>
      <c r="K9" s="135" t="s">
        <v>187</v>
      </c>
      <c r="L9" s="135" t="s">
        <v>188</v>
      </c>
    </row>
    <row r="10" spans="1:12" s="10" customFormat="1" ht="77.400000000000006" customHeight="1" x14ac:dyDescent="0.3">
      <c r="A10" s="142">
        <v>4</v>
      </c>
      <c r="B10" s="73" t="s">
        <v>112</v>
      </c>
      <c r="C10" s="254" t="s">
        <v>189</v>
      </c>
      <c r="D10" s="255"/>
      <c r="E10" s="256"/>
      <c r="F10" s="9"/>
      <c r="G10" s="9"/>
      <c r="H10" s="9"/>
      <c r="I10" s="9"/>
      <c r="J10" s="9"/>
      <c r="K10" s="24"/>
      <c r="L10" s="24"/>
    </row>
    <row r="11" spans="1:12" s="10" customFormat="1" x14ac:dyDescent="0.3">
      <c r="A11" s="9"/>
      <c r="B11" s="9"/>
      <c r="C11" s="9"/>
      <c r="D11" s="9"/>
      <c r="E11" s="9"/>
      <c r="F11" s="9"/>
      <c r="G11" s="9"/>
      <c r="H11" s="9"/>
      <c r="I11" s="9"/>
      <c r="J11" s="9"/>
      <c r="K11" s="24"/>
      <c r="L11" s="24"/>
    </row>
    <row r="12" spans="1:12" ht="46.95" customHeight="1" x14ac:dyDescent="0.3">
      <c r="A12" s="85">
        <v>5</v>
      </c>
      <c r="B12" s="34" t="s">
        <v>31</v>
      </c>
      <c r="C12" s="34" t="s">
        <v>67</v>
      </c>
      <c r="D12" s="34" t="s">
        <v>107</v>
      </c>
      <c r="E12" s="34" t="s">
        <v>37</v>
      </c>
      <c r="F12" s="9"/>
      <c r="G12" s="10"/>
    </row>
    <row r="13" spans="1:12" x14ac:dyDescent="0.3">
      <c r="A13" s="257">
        <v>6</v>
      </c>
      <c r="B13" s="257" t="s">
        <v>183</v>
      </c>
      <c r="C13" s="136" t="s">
        <v>38</v>
      </c>
      <c r="D13" s="137">
        <v>90.15</v>
      </c>
      <c r="E13" s="137">
        <v>2.09</v>
      </c>
      <c r="F13" s="22"/>
      <c r="G13" s="10"/>
    </row>
    <row r="14" spans="1:12" x14ac:dyDescent="0.3">
      <c r="A14" s="258"/>
      <c r="B14" s="258"/>
      <c r="C14" s="136" t="s">
        <v>39</v>
      </c>
      <c r="D14" s="137">
        <v>191.97</v>
      </c>
      <c r="E14" s="137">
        <v>35.5</v>
      </c>
      <c r="F14" s="22"/>
      <c r="G14" s="10"/>
    </row>
    <row r="15" spans="1:12" x14ac:dyDescent="0.3">
      <c r="A15" s="258"/>
      <c r="B15" s="258"/>
      <c r="C15" s="136" t="s">
        <v>40</v>
      </c>
      <c r="D15" s="137">
        <v>320.7</v>
      </c>
      <c r="E15" s="137">
        <v>4.9000000000000004</v>
      </c>
      <c r="F15" s="22"/>
      <c r="G15" s="10"/>
    </row>
    <row r="16" spans="1:12" x14ac:dyDescent="0.3">
      <c r="A16" s="258"/>
      <c r="B16" s="258"/>
      <c r="C16" s="136" t="s">
        <v>41</v>
      </c>
      <c r="D16" s="137">
        <v>44.5</v>
      </c>
      <c r="E16" s="137">
        <v>5.62</v>
      </c>
      <c r="F16" s="22"/>
      <c r="G16" s="10"/>
    </row>
    <row r="17" spans="1:7" x14ac:dyDescent="0.3">
      <c r="A17" s="258"/>
      <c r="B17" s="258"/>
      <c r="C17" s="136" t="s">
        <v>42</v>
      </c>
      <c r="D17" s="137">
        <v>6.3</v>
      </c>
      <c r="E17" s="137">
        <v>0.75</v>
      </c>
      <c r="F17" s="22"/>
      <c r="G17" s="10"/>
    </row>
    <row r="18" spans="1:7" ht="28.8" x14ac:dyDescent="0.3">
      <c r="A18" s="259"/>
      <c r="B18" s="259"/>
      <c r="C18" s="138" t="s">
        <v>108</v>
      </c>
      <c r="D18" s="139">
        <v>10354</v>
      </c>
      <c r="E18" s="140"/>
      <c r="F18" s="22"/>
      <c r="G18" s="10"/>
    </row>
  </sheetData>
  <mergeCells count="6">
    <mergeCell ref="C2:E2"/>
    <mergeCell ref="C10:E10"/>
    <mergeCell ref="B13:B18"/>
    <mergeCell ref="A13:A18"/>
    <mergeCell ref="A4:E4"/>
    <mergeCell ref="A2:B2"/>
  </mergeCells>
  <pageMargins left="0.70866141732283472" right="0.70866141732283472" top="0.74803149606299213" bottom="0.74803149606299213" header="0.31496062992125984" footer="0.31496062992125984"/>
  <pageSetup paperSize="8" scale="79"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3"/>
  <sheetViews>
    <sheetView view="pageBreakPreview" zoomScale="85" zoomScaleNormal="55" zoomScaleSheetLayoutView="85" workbookViewId="0">
      <selection activeCell="E7" sqref="E7"/>
    </sheetView>
  </sheetViews>
  <sheetFormatPr defaultRowHeight="14.4" x14ac:dyDescent="0.3"/>
  <cols>
    <col min="1" max="1" width="53.44140625" style="1" customWidth="1"/>
    <col min="2" max="2" width="42.6640625" customWidth="1"/>
    <col min="3" max="3" width="35.554687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18.44140625" customWidth="1"/>
    <col min="12" max="14" width="7" customWidth="1"/>
  </cols>
  <sheetData>
    <row r="1" spans="1:10" ht="15" thickBot="1" x14ac:dyDescent="0.35">
      <c r="D1" s="24"/>
    </row>
    <row r="2" spans="1:10" ht="27" customHeight="1" thickBot="1" x14ac:dyDescent="0.35">
      <c r="A2" s="200" t="s">
        <v>110</v>
      </c>
      <c r="B2" s="275" t="s">
        <v>249</v>
      </c>
      <c r="C2" s="276"/>
      <c r="D2" s="24"/>
    </row>
    <row r="3" spans="1:10" s="2" customFormat="1" ht="18" customHeight="1" x14ac:dyDescent="0.3">
      <c r="A3" s="268" t="s">
        <v>51</v>
      </c>
      <c r="B3" s="268"/>
      <c r="C3" s="268"/>
      <c r="D3" s="24"/>
      <c r="E3" s="24"/>
      <c r="F3" s="24"/>
      <c r="G3" s="24"/>
      <c r="H3" s="24"/>
      <c r="I3" s="24"/>
      <c r="J3" s="24"/>
    </row>
    <row r="4" spans="1:10" s="14" customFormat="1" ht="30" customHeight="1" x14ac:dyDescent="0.3">
      <c r="A4" s="15" t="s">
        <v>49</v>
      </c>
      <c r="B4" s="143" t="s">
        <v>190</v>
      </c>
      <c r="C4" s="108"/>
    </row>
    <row r="5" spans="1:10" s="14" customFormat="1" ht="35.25" customHeight="1" x14ac:dyDescent="0.3">
      <c r="A5" s="15" t="s">
        <v>50</v>
      </c>
      <c r="B5" s="134">
        <v>8411319</v>
      </c>
      <c r="C5" s="108"/>
    </row>
    <row r="6" spans="1:10" s="14" customFormat="1" ht="48" customHeight="1" x14ac:dyDescent="0.3">
      <c r="A6" s="15" t="s">
        <v>191</v>
      </c>
      <c r="B6" s="134">
        <v>3564062.52</v>
      </c>
      <c r="C6" s="108"/>
    </row>
    <row r="7" spans="1:10" s="14" customFormat="1" ht="44.25" customHeight="1" x14ac:dyDescent="0.3">
      <c r="A7" s="15" t="s">
        <v>192</v>
      </c>
      <c r="B7" s="144">
        <v>850307</v>
      </c>
      <c r="C7" s="108"/>
    </row>
    <row r="8" spans="1:10" s="14" customFormat="1" ht="45.75" customHeight="1" x14ac:dyDescent="0.3">
      <c r="A8" s="15" t="s">
        <v>68</v>
      </c>
      <c r="B8" s="145">
        <v>1</v>
      </c>
      <c r="C8" s="108"/>
      <c r="D8" s="13"/>
    </row>
    <row r="9" spans="1:10" s="14" customFormat="1" x14ac:dyDescent="0.3">
      <c r="A9" s="17"/>
      <c r="B9" s="146"/>
      <c r="C9" s="146"/>
      <c r="D9" s="13"/>
    </row>
    <row r="10" spans="1:10" ht="29.4" customHeight="1" x14ac:dyDescent="0.3">
      <c r="A10" s="12" t="s">
        <v>46</v>
      </c>
      <c r="B10" s="147">
        <v>1.1100000000000001</v>
      </c>
      <c r="C10" s="108"/>
      <c r="D10" s="13"/>
      <c r="E10" s="10"/>
      <c r="F10" s="10"/>
      <c r="G10" s="10"/>
      <c r="H10" s="10"/>
      <c r="I10" s="10"/>
      <c r="J10" s="10"/>
    </row>
    <row r="11" spans="1:10" x14ac:dyDescent="0.3">
      <c r="A11" s="6" t="s">
        <v>48</v>
      </c>
      <c r="B11" s="147">
        <v>0.28000000000000003</v>
      </c>
      <c r="C11" s="148">
        <f>B11/B10</f>
        <v>0.25225225225225223</v>
      </c>
      <c r="D11" s="13"/>
      <c r="E11" s="10"/>
      <c r="F11" s="10"/>
      <c r="G11" s="10"/>
      <c r="H11" s="10"/>
      <c r="I11" s="10"/>
      <c r="J11" s="10"/>
    </row>
    <row r="12" spans="1:10" x14ac:dyDescent="0.3">
      <c r="A12" s="6" t="s">
        <v>47</v>
      </c>
      <c r="B12" s="147">
        <v>0.83</v>
      </c>
      <c r="C12" s="149">
        <f>B12/B10</f>
        <v>0.74774774774774766</v>
      </c>
      <c r="D12" s="13"/>
      <c r="E12" s="10"/>
      <c r="F12" s="10"/>
      <c r="G12" s="10"/>
      <c r="H12" s="10"/>
      <c r="I12" s="10"/>
      <c r="J12" s="10"/>
    </row>
    <row r="13" spans="1:10" ht="29.25" customHeight="1" x14ac:dyDescent="0.3">
      <c r="A13" s="74" t="s">
        <v>109</v>
      </c>
      <c r="B13" s="150" t="s">
        <v>193</v>
      </c>
      <c r="C13" s="108"/>
      <c r="D13" s="13"/>
      <c r="E13" s="10"/>
      <c r="F13" s="10"/>
      <c r="G13" s="10"/>
      <c r="H13" s="10"/>
      <c r="I13" s="10"/>
      <c r="J13" s="10"/>
    </row>
    <row r="14" spans="1:10" ht="23.25" customHeight="1" x14ac:dyDescent="0.3">
      <c r="A14" s="75" t="s">
        <v>194</v>
      </c>
      <c r="B14" s="151">
        <v>1959247</v>
      </c>
      <c r="C14" s="108"/>
      <c r="D14" s="13"/>
      <c r="E14" s="10"/>
      <c r="F14" s="10"/>
      <c r="G14" s="10"/>
      <c r="H14" s="10"/>
      <c r="I14" s="10"/>
      <c r="J14" s="10"/>
    </row>
    <row r="15" spans="1:10" ht="23.25" customHeight="1" x14ac:dyDescent="0.3">
      <c r="A15" s="76" t="s">
        <v>195</v>
      </c>
      <c r="B15" s="152">
        <v>1768242</v>
      </c>
      <c r="C15" s="108"/>
      <c r="D15" s="13"/>
      <c r="E15" s="10"/>
      <c r="F15" s="10"/>
      <c r="G15" s="10"/>
      <c r="H15" s="10"/>
      <c r="I15" s="10"/>
      <c r="J15" s="10"/>
    </row>
    <row r="16" spans="1:10" ht="46.5" customHeight="1" x14ac:dyDescent="0.3">
      <c r="A16" s="77" t="s">
        <v>55</v>
      </c>
      <c r="B16" s="153">
        <v>1</v>
      </c>
      <c r="C16" s="154"/>
      <c r="D16" s="13"/>
      <c r="E16" s="10"/>
      <c r="F16" s="10"/>
      <c r="G16" s="10"/>
      <c r="H16" s="10"/>
      <c r="I16" s="10"/>
      <c r="J16" s="10"/>
    </row>
    <row r="17" spans="1:10" ht="129.75" customHeight="1" x14ac:dyDescent="0.3">
      <c r="A17" s="78" t="s">
        <v>113</v>
      </c>
      <c r="B17" s="269" t="s">
        <v>196</v>
      </c>
      <c r="C17" s="270"/>
      <c r="D17" s="13"/>
      <c r="E17" s="10"/>
      <c r="F17" s="10"/>
      <c r="G17" s="10"/>
      <c r="H17" s="10"/>
      <c r="I17" s="10"/>
      <c r="J17" s="10"/>
    </row>
    <row r="18" spans="1:10" ht="154.5" customHeight="1" x14ac:dyDescent="0.3">
      <c r="A18" s="78" t="s">
        <v>73</v>
      </c>
      <c r="B18" s="271" t="s">
        <v>197</v>
      </c>
      <c r="C18" s="272"/>
      <c r="D18" s="13"/>
      <c r="E18" s="10"/>
      <c r="F18" s="10"/>
      <c r="G18" s="10"/>
      <c r="H18" s="10"/>
      <c r="I18" s="10"/>
      <c r="J18" s="10"/>
    </row>
    <row r="19" spans="1:10" ht="22.5" customHeight="1" x14ac:dyDescent="0.3">
      <c r="A19" s="273" t="s">
        <v>52</v>
      </c>
      <c r="B19" s="274"/>
      <c r="C19" s="273"/>
      <c r="D19" s="13"/>
      <c r="E19" s="10"/>
      <c r="F19" s="10"/>
      <c r="G19" s="10"/>
      <c r="H19" s="10"/>
      <c r="I19" s="10"/>
      <c r="J19" s="10"/>
    </row>
    <row r="20" spans="1:10" ht="18" customHeight="1" x14ac:dyDescent="0.3">
      <c r="A20" s="12" t="s">
        <v>53</v>
      </c>
      <c r="B20" s="147">
        <v>0.73</v>
      </c>
      <c r="C20" s="108"/>
      <c r="D20" s="13"/>
      <c r="E20" s="10"/>
      <c r="F20" s="10"/>
      <c r="G20" s="10"/>
      <c r="H20" s="10"/>
      <c r="I20" s="10"/>
      <c r="J20" s="10"/>
    </row>
    <row r="21" spans="1:10" ht="20.25" customHeight="1" x14ac:dyDescent="0.3">
      <c r="A21" s="75" t="s">
        <v>198</v>
      </c>
      <c r="B21" s="151">
        <v>1437360</v>
      </c>
      <c r="C21" s="108"/>
      <c r="D21" s="13"/>
      <c r="E21" s="10"/>
      <c r="F21" s="10"/>
      <c r="G21" s="10"/>
      <c r="H21" s="10"/>
      <c r="I21" s="10"/>
      <c r="J21" s="10"/>
    </row>
    <row r="22" spans="1:10" ht="19.5" customHeight="1" x14ac:dyDescent="0.3">
      <c r="A22" s="75" t="s">
        <v>199</v>
      </c>
      <c r="B22" s="151">
        <v>1466585</v>
      </c>
      <c r="C22" s="108"/>
      <c r="D22" s="13"/>
      <c r="E22" s="10"/>
      <c r="F22" s="10"/>
      <c r="G22" s="10"/>
      <c r="H22" s="10"/>
      <c r="I22" s="10"/>
      <c r="J22" s="10"/>
    </row>
    <row r="23" spans="1:10" ht="54.75" customHeight="1" x14ac:dyDescent="0.3">
      <c r="A23" s="16" t="s">
        <v>54</v>
      </c>
      <c r="B23" s="153">
        <v>1</v>
      </c>
      <c r="C23" s="108"/>
      <c r="D23" s="13"/>
      <c r="E23" s="10"/>
      <c r="F23" s="10"/>
      <c r="G23" s="10"/>
      <c r="H23" s="10"/>
      <c r="I23" s="10"/>
      <c r="J23" s="10"/>
    </row>
    <row r="24" spans="1:10" ht="28.8" x14ac:dyDescent="0.3">
      <c r="A24" s="16" t="s">
        <v>113</v>
      </c>
      <c r="B24" s="151" t="s">
        <v>200</v>
      </c>
      <c r="C24" s="108"/>
      <c r="D24" s="13"/>
      <c r="E24" s="10"/>
      <c r="F24" s="10"/>
      <c r="G24" s="10"/>
      <c r="H24" s="10"/>
      <c r="I24" s="10"/>
      <c r="J24" s="10"/>
    </row>
    <row r="25" spans="1:10" ht="28.8" x14ac:dyDescent="0.3">
      <c r="A25" s="16" t="s">
        <v>56</v>
      </c>
      <c r="B25" s="151" t="s">
        <v>201</v>
      </c>
      <c r="C25" s="108"/>
      <c r="D25" s="10"/>
      <c r="E25" s="10"/>
      <c r="F25" s="10"/>
      <c r="G25" s="10"/>
      <c r="H25" s="10"/>
      <c r="I25" s="10"/>
      <c r="J25" s="10"/>
    </row>
    <row r="26" spans="1:10" x14ac:dyDescent="0.3">
      <c r="A26" s="18"/>
    </row>
    <row r="27" spans="1:10" ht="63" hidden="1" customHeight="1" x14ac:dyDescent="0.3"/>
    <row r="28" spans="1:10" hidden="1" x14ac:dyDescent="0.3">
      <c r="A28" s="79" t="s">
        <v>202</v>
      </c>
      <c r="B28" s="80" t="s">
        <v>203</v>
      </c>
      <c r="C28" s="80" t="s">
        <v>204</v>
      </c>
      <c r="D28" s="81"/>
      <c r="E28" s="82" t="s">
        <v>205</v>
      </c>
    </row>
    <row r="29" spans="1:10" ht="15" hidden="1" customHeight="1" x14ac:dyDescent="0.3">
      <c r="A29" s="280" t="s">
        <v>206</v>
      </c>
      <c r="B29" s="265" t="s">
        <v>207</v>
      </c>
      <c r="C29" s="265" t="s">
        <v>208</v>
      </c>
      <c r="D29" s="81" t="s">
        <v>209</v>
      </c>
      <c r="E29" s="82">
        <v>405500</v>
      </c>
    </row>
    <row r="30" spans="1:10" hidden="1" x14ac:dyDescent="0.3">
      <c r="A30" s="281"/>
      <c r="B30" s="266"/>
      <c r="C30" s="266"/>
      <c r="D30" s="81" t="s">
        <v>210</v>
      </c>
      <c r="E30" s="82">
        <v>6868</v>
      </c>
    </row>
    <row r="31" spans="1:10" hidden="1" x14ac:dyDescent="0.3">
      <c r="A31" s="282"/>
      <c r="B31" s="267"/>
      <c r="C31" s="267"/>
      <c r="D31" s="81"/>
      <c r="E31" s="82"/>
    </row>
    <row r="32" spans="1:10" ht="15" hidden="1" customHeight="1" x14ac:dyDescent="0.3">
      <c r="A32" s="265" t="s">
        <v>211</v>
      </c>
      <c r="B32" s="265" t="s">
        <v>212</v>
      </c>
      <c r="C32" s="265" t="s">
        <v>213</v>
      </c>
      <c r="D32" s="81" t="s">
        <v>209</v>
      </c>
      <c r="E32" s="82">
        <v>130904</v>
      </c>
    </row>
    <row r="33" spans="1:5" hidden="1" x14ac:dyDescent="0.3">
      <c r="A33" s="266"/>
      <c r="B33" s="266"/>
      <c r="C33" s="266"/>
      <c r="D33" s="81" t="s">
        <v>210</v>
      </c>
      <c r="E33" s="82">
        <v>8022</v>
      </c>
    </row>
    <row r="34" spans="1:5" hidden="1" x14ac:dyDescent="0.3">
      <c r="A34" s="267"/>
      <c r="B34" s="267"/>
      <c r="C34" s="267"/>
      <c r="D34" s="81"/>
      <c r="E34" s="82"/>
    </row>
    <row r="35" spans="1:5" hidden="1" x14ac:dyDescent="0.3">
      <c r="A35" s="265" t="s">
        <v>214</v>
      </c>
      <c r="B35" s="277" t="s">
        <v>215</v>
      </c>
      <c r="C35" s="265" t="s">
        <v>216</v>
      </c>
      <c r="D35" s="81" t="s">
        <v>209</v>
      </c>
      <c r="E35" s="82">
        <v>99600</v>
      </c>
    </row>
    <row r="36" spans="1:5" hidden="1" x14ac:dyDescent="0.3">
      <c r="A36" s="266"/>
      <c r="B36" s="278"/>
      <c r="C36" s="266"/>
      <c r="D36" s="81" t="s">
        <v>210</v>
      </c>
      <c r="E36" s="82">
        <v>7271</v>
      </c>
    </row>
    <row r="37" spans="1:5" hidden="1" x14ac:dyDescent="0.3">
      <c r="A37" s="267"/>
      <c r="B37" s="279"/>
      <c r="C37" s="267"/>
      <c r="D37" s="81"/>
      <c r="E37" s="82"/>
    </row>
    <row r="38" spans="1:5" hidden="1" x14ac:dyDescent="0.3">
      <c r="A38" s="265" t="s">
        <v>217</v>
      </c>
      <c r="B38" s="277" t="s">
        <v>218</v>
      </c>
      <c r="C38" s="265" t="s">
        <v>219</v>
      </c>
      <c r="D38" s="81" t="s">
        <v>209</v>
      </c>
      <c r="E38" s="82">
        <v>171144</v>
      </c>
    </row>
    <row r="39" spans="1:5" hidden="1" x14ac:dyDescent="0.3">
      <c r="A39" s="266"/>
      <c r="B39" s="278"/>
      <c r="C39" s="266"/>
      <c r="D39" s="81" t="s">
        <v>210</v>
      </c>
      <c r="E39" s="82">
        <v>20999</v>
      </c>
    </row>
    <row r="40" spans="1:5" hidden="1" x14ac:dyDescent="0.3">
      <c r="A40" s="267"/>
      <c r="B40" s="279"/>
      <c r="C40" s="267"/>
      <c r="D40" s="81" t="s">
        <v>220</v>
      </c>
      <c r="E40" s="83">
        <f>E29+E32+E35+E38</f>
        <v>807148</v>
      </c>
    </row>
    <row r="41" spans="1:5" hidden="1" x14ac:dyDescent="0.3">
      <c r="A41" s="84"/>
      <c r="B41" s="81"/>
      <c r="C41" s="81"/>
      <c r="D41" s="81" t="s">
        <v>221</v>
      </c>
      <c r="E41" s="83">
        <f>E30+E33+E36+E39-1</f>
        <v>43159</v>
      </c>
    </row>
    <row r="42" spans="1:5" hidden="1" x14ac:dyDescent="0.3">
      <c r="E42" s="86">
        <f>E40+E41</f>
        <v>850307</v>
      </c>
    </row>
    <row r="43" spans="1:5" hidden="1" x14ac:dyDescent="0.3"/>
  </sheetData>
  <mergeCells count="17">
    <mergeCell ref="B2:C2"/>
    <mergeCell ref="A38:A40"/>
    <mergeCell ref="B38:B40"/>
    <mergeCell ref="C38:C40"/>
    <mergeCell ref="A32:A34"/>
    <mergeCell ref="B32:B34"/>
    <mergeCell ref="C32:C34"/>
    <mergeCell ref="A35:A37"/>
    <mergeCell ref="B35:B37"/>
    <mergeCell ref="C35:C37"/>
    <mergeCell ref="A29:A31"/>
    <mergeCell ref="B29:B31"/>
    <mergeCell ref="C29:C31"/>
    <mergeCell ref="A3:C3"/>
    <mergeCell ref="B17:C17"/>
    <mergeCell ref="B18:C18"/>
    <mergeCell ref="A19:C19"/>
  </mergeCells>
  <printOptions horizontalCentered="1"/>
  <pageMargins left="0.70866141732283472" right="0.70866141732283472" top="0.74803149606299213" bottom="0.74803149606299213" header="0.31496062992125984" footer="0.31496062992125984"/>
  <pageSetup paperSize="8" scale="8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4</vt:i4>
      </vt:variant>
    </vt:vector>
  </HeadingPairs>
  <TitlesOfParts>
    <vt:vector size="9" baseType="lpstr">
      <vt:lpstr>1. Investiciju_plans_POST2020</vt:lpstr>
      <vt:lpstr>2 Par aglo. un dec.kan.</vt:lpstr>
      <vt:lpstr>3.Ūdenssaimniec_ESOŠS_VĒRTĒJUMS</vt:lpstr>
      <vt:lpstr>4. NAI_esošais_vērtējums</vt:lpstr>
      <vt:lpstr>5. Ekonomiskais_novērtējums</vt:lpstr>
      <vt:lpstr>'1. Investiciju_plans_POST2020'!Drukas_apgabals</vt:lpstr>
      <vt:lpstr>'2 Par aglo. un dec.kan.'!Drukas_apgabals</vt:lpstr>
      <vt:lpstr>'3.Ūdenssaimniec_ESOŠS_VĒRTĒJUMS'!Drukas_apgabals</vt:lpstr>
      <vt:lpstr>'5. Ekonomiskais_novērtējums'!Drukas_apgabals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2020-03-12T09:31:17Z</dcterms:modified>
</cp:coreProperties>
</file>